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activeTab="0"/>
  </bookViews>
  <sheets>
    <sheet name="Teradyne" sheetId="1" r:id="rId1"/>
    <sheet name="Aurora" sheetId="2" r:id="rId2"/>
  </sheets>
  <definedNames/>
  <calcPr fullCalcOnLoad="1"/>
</workbook>
</file>

<file path=xl/sharedStrings.xml><?xml version="1.0" encoding="utf-8"?>
<sst xmlns="http://schemas.openxmlformats.org/spreadsheetml/2006/main" count="94" uniqueCount="94">
  <si>
    <t>Operating Results</t>
  </si>
  <si>
    <t>Net sales</t>
  </si>
  <si>
    <t>($mill.)</t>
  </si>
  <si>
    <t>Exports (%)</t>
  </si>
  <si>
    <t>Exports</t>
  </si>
  <si>
    <t>Net income</t>
  </si>
  <si>
    <t>ROE</t>
  </si>
  <si>
    <t>Financial Position</t>
  </si>
  <si>
    <t>Current assets</t>
  </si>
  <si>
    <t>Property, net</t>
  </si>
  <si>
    <t>Other assets</t>
  </si>
  <si>
    <t>Current liabilities</t>
  </si>
  <si>
    <t>Deferred liabilities</t>
  </si>
  <si>
    <t>Long-term debt</t>
  </si>
  <si>
    <t>Stockholders' equity</t>
  </si>
  <si>
    <t xml:space="preserve">  Total Liab. &amp; Stock. Equity</t>
  </si>
  <si>
    <t xml:space="preserve">  Total Assets</t>
  </si>
  <si>
    <t>Debt/equity</t>
  </si>
  <si>
    <t>Working capital</t>
  </si>
  <si>
    <t>Current ratio</t>
  </si>
  <si>
    <t>Other Data</t>
  </si>
  <si>
    <t>Backlog</t>
  </si>
  <si>
    <t>Bookings</t>
  </si>
  <si>
    <t>Shares outstanding</t>
  </si>
  <si>
    <t>Additions to property</t>
  </si>
  <si>
    <t>Depreciation</t>
  </si>
  <si>
    <t>Number of employees</t>
  </si>
  <si>
    <t>Stock price range</t>
  </si>
  <si>
    <t xml:space="preserve">  High</t>
  </si>
  <si>
    <t xml:space="preserve">  Low</t>
  </si>
  <si>
    <t xml:space="preserve">  Cost of sales</t>
  </si>
  <si>
    <t xml:space="preserve">  Engineer &amp; develop</t>
  </si>
  <si>
    <t xml:space="preserve">  Selling &amp; admin.</t>
  </si>
  <si>
    <t>Income from operations</t>
  </si>
  <si>
    <t>Other income (expenses)</t>
  </si>
  <si>
    <t xml:space="preserve">  Merger expenses</t>
  </si>
  <si>
    <t xml:space="preserve">  Interest income</t>
  </si>
  <si>
    <t xml:space="preserve">  Interest expense</t>
  </si>
  <si>
    <t>Income before taxes</t>
  </si>
  <si>
    <t xml:space="preserve">  Cash and cash equivalents</t>
  </si>
  <si>
    <t xml:space="preserve">  Marketable securities</t>
  </si>
  <si>
    <t xml:space="preserve">  Accounts receivable</t>
  </si>
  <si>
    <t xml:space="preserve">  Inventories:</t>
  </si>
  <si>
    <t xml:space="preserve">    Parts</t>
  </si>
  <si>
    <t xml:space="preserve">    Assemblies in process</t>
  </si>
  <si>
    <t xml:space="preserve">  Deferred tax assets</t>
  </si>
  <si>
    <t xml:space="preserve">  Prepayments and other c.a.</t>
  </si>
  <si>
    <t xml:space="preserve">  Land</t>
  </si>
  <si>
    <t xml:space="preserve">  Buildings &amp; improve.</t>
  </si>
  <si>
    <t xml:space="preserve">  Mach. &amp; eq.</t>
  </si>
  <si>
    <t xml:space="preserve">    Accum. Depreciation</t>
  </si>
  <si>
    <t>Asset turnover</t>
  </si>
  <si>
    <t>Backlog/Bookings</t>
  </si>
  <si>
    <t>Add prop./Depreciation</t>
  </si>
  <si>
    <t>Sales/employee</t>
  </si>
  <si>
    <t>Return on sales (15% objective)</t>
  </si>
  <si>
    <t xml:space="preserve">    Logic</t>
  </si>
  <si>
    <t xml:space="preserve">    Memory</t>
  </si>
  <si>
    <t xml:space="preserve">    Linear/Mixed</t>
  </si>
  <si>
    <t xml:space="preserve">  Total ATE</t>
  </si>
  <si>
    <t>Total Market</t>
  </si>
  <si>
    <t xml:space="preserve">    Misc.</t>
  </si>
  <si>
    <t>Share</t>
  </si>
  <si>
    <t xml:space="preserve">  Circuit board test</t>
  </si>
  <si>
    <t xml:space="preserve">  Telephone line test</t>
  </si>
  <si>
    <t xml:space="preserve">  Backplane connectors</t>
  </si>
  <si>
    <t xml:space="preserve">  % sales increase</t>
  </si>
  <si>
    <t>Staffing Plan</t>
  </si>
  <si>
    <t>Q2 96</t>
  </si>
  <si>
    <t>Q4 96</t>
  </si>
  <si>
    <t>Q2 97</t>
  </si>
  <si>
    <t>Q4 98</t>
  </si>
  <si>
    <t>Q4 97</t>
  </si>
  <si>
    <t>Q2 98</t>
  </si>
  <si>
    <t>Administration</t>
  </si>
  <si>
    <t>Marketing</t>
  </si>
  <si>
    <t>Total Head Count</t>
  </si>
  <si>
    <t xml:space="preserve">  Contractors</t>
  </si>
  <si>
    <t xml:space="preserve">  Full-time Employees</t>
  </si>
  <si>
    <t>Q1 96</t>
  </si>
  <si>
    <t>Q3 96</t>
  </si>
  <si>
    <t>Q1 97</t>
  </si>
  <si>
    <t>Manufacturing</t>
  </si>
  <si>
    <t>Engineering, Features/Options</t>
  </si>
  <si>
    <t xml:space="preserve">  Actual Engineering</t>
  </si>
  <si>
    <t xml:space="preserve">  Actual Admin.</t>
  </si>
  <si>
    <t xml:space="preserve">  Actual Marketing</t>
  </si>
  <si>
    <t xml:space="preserve">  Actual Manuf.</t>
  </si>
  <si>
    <t xml:space="preserve">  Actual Total</t>
  </si>
  <si>
    <t>Bookings (new)/Sales (old)</t>
  </si>
  <si>
    <t xml:space="preserve">  Construction in progress</t>
  </si>
  <si>
    <t>Retained earnings</t>
  </si>
  <si>
    <t>Backlog/Sales</t>
  </si>
  <si>
    <t xml:space="preserve">  Acct Rec / Sales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</si>
</sst>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#,##0.0_);[Red]\(#,##0.0\)"/>
    <numFmt numFmtId="166" formatCode="0.0%"/>
    <numFmt numFmtId="167" formatCode="0.0"/>
    <numFmt numFmtId="168" formatCode="&quot;$&quot;#,##0"/>
    <numFmt numFmtId="169" formatCode="#,##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164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0" fillId="0" borderId="0" xfId="0" applyAlignment="1">
      <alignment wrapText="1"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165" fontId="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8" fontId="0" fillId="0" borderId="0" xfId="0" applyNumberFormat="1" applyAlignment="1">
      <alignment horizontal="right"/>
    </xf>
    <xf numFmtId="38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0" fillId="0" borderId="1" xfId="0" applyNumberFormat="1" applyFont="1" applyBorder="1" applyAlignment="1">
      <alignment horizontal="center"/>
    </xf>
    <xf numFmtId="9" fontId="0" fillId="0" borderId="0" xfId="0" applyNumberFormat="1" applyAlignment="1">
      <alignment/>
    </xf>
    <xf numFmtId="6" fontId="0" fillId="0" borderId="0" xfId="0" applyNumberFormat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165" fontId="2" fillId="0" borderId="1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7109375" style="7" customWidth="1"/>
    <col min="2" max="6" width="8.7109375" style="0" customWidth="1"/>
    <col min="7" max="7" width="12.7109375" style="0" customWidth="1"/>
    <col min="8" max="8" width="6.7109375" style="0" customWidth="1"/>
  </cols>
  <sheetData>
    <row r="1" spans="1:8" ht="12.75">
      <c r="A1" s="22" t="s">
        <v>2</v>
      </c>
      <c r="B1" s="25">
        <v>1991</v>
      </c>
      <c r="C1" s="25">
        <v>1992</v>
      </c>
      <c r="D1" s="25">
        <v>1993</v>
      </c>
      <c r="E1" s="25">
        <v>1994</v>
      </c>
      <c r="F1" s="25">
        <v>1995</v>
      </c>
      <c r="G1" s="21" t="s">
        <v>60</v>
      </c>
      <c r="H1" s="21" t="s">
        <v>62</v>
      </c>
    </row>
    <row r="2" spans="1:6" ht="15">
      <c r="A2" s="23" t="s">
        <v>0</v>
      </c>
      <c r="B2" s="1"/>
      <c r="C2" s="1"/>
      <c r="D2" s="1"/>
      <c r="E2" s="1"/>
      <c r="F2" s="1"/>
    </row>
    <row r="3" spans="1:6" ht="12.75">
      <c r="A3" s="22" t="s">
        <v>1</v>
      </c>
      <c r="B3" s="9">
        <v>568.6</v>
      </c>
      <c r="C3" s="9">
        <v>595.1</v>
      </c>
      <c r="D3" s="9">
        <v>633.1</v>
      </c>
      <c r="E3" s="9">
        <v>777.7</v>
      </c>
      <c r="F3" s="9">
        <v>1191</v>
      </c>
    </row>
    <row r="4" spans="1:6" ht="12.75">
      <c r="A4" s="22"/>
      <c r="B4" s="9"/>
      <c r="C4" s="9"/>
      <c r="D4" s="9"/>
      <c r="E4" s="9"/>
      <c r="F4" s="9"/>
    </row>
    <row r="5" spans="1:8" ht="12.75">
      <c r="A5" s="22" t="s">
        <v>56</v>
      </c>
      <c r="B5" s="9"/>
      <c r="C5" s="9"/>
      <c r="D5" s="9"/>
      <c r="E5" s="9"/>
      <c r="F5" s="27">
        <v>242</v>
      </c>
      <c r="G5" s="27">
        <v>1000</v>
      </c>
      <c r="H5" s="26">
        <f>+F5/G5</f>
        <v>0.242</v>
      </c>
    </row>
    <row r="6" spans="1:8" ht="12.75">
      <c r="A6" s="22" t="s">
        <v>57</v>
      </c>
      <c r="B6" s="9"/>
      <c r="C6" s="9"/>
      <c r="D6" s="9"/>
      <c r="E6" s="9"/>
      <c r="F6" s="27">
        <v>263</v>
      </c>
      <c r="G6" s="27">
        <v>1700</v>
      </c>
      <c r="H6" s="26">
        <f>+F6/G6</f>
        <v>0.15470588235294117</v>
      </c>
    </row>
    <row r="7" spans="1:8" ht="12.75">
      <c r="A7" s="22" t="s">
        <v>58</v>
      </c>
      <c r="B7" s="9"/>
      <c r="C7" s="9"/>
      <c r="D7" s="9"/>
      <c r="E7" s="9"/>
      <c r="F7" s="27">
        <v>316</v>
      </c>
      <c r="G7" s="27">
        <v>800</v>
      </c>
      <c r="H7" s="26">
        <f>+F7/G7</f>
        <v>0.395</v>
      </c>
    </row>
    <row r="8" spans="1:8" ht="12.75">
      <c r="A8" s="22" t="s">
        <v>61</v>
      </c>
      <c r="F8" s="27"/>
      <c r="G8" s="27">
        <v>100</v>
      </c>
      <c r="H8" s="26"/>
    </row>
    <row r="9" spans="1:8" ht="12.75">
      <c r="A9" s="22" t="s">
        <v>59</v>
      </c>
      <c r="B9" s="9"/>
      <c r="C9" s="9"/>
      <c r="D9" s="9"/>
      <c r="E9" s="9"/>
      <c r="F9" s="27">
        <f>+F7+F6+F5</f>
        <v>821</v>
      </c>
      <c r="G9" s="27">
        <f>+G8+G7+G6+G5</f>
        <v>3600</v>
      </c>
      <c r="H9" s="26">
        <f>+F9/G9</f>
        <v>0.22805555555555557</v>
      </c>
    </row>
    <row r="10" spans="1:7" ht="12.75">
      <c r="A10" s="22" t="s">
        <v>63</v>
      </c>
      <c r="B10" s="9"/>
      <c r="C10" s="9"/>
      <c r="D10" s="9"/>
      <c r="E10" s="9"/>
      <c r="F10" s="27">
        <v>129</v>
      </c>
      <c r="G10" s="27"/>
    </row>
    <row r="11" spans="1:7" ht="12.75">
      <c r="A11" s="22" t="s">
        <v>64</v>
      </c>
      <c r="B11" s="9"/>
      <c r="C11" s="9"/>
      <c r="D11" s="9"/>
      <c r="E11" s="9"/>
      <c r="F11" s="27">
        <v>74</v>
      </c>
      <c r="G11" s="27"/>
    </row>
    <row r="12" spans="1:7" ht="12.75">
      <c r="A12" s="22" t="s">
        <v>65</v>
      </c>
      <c r="B12" s="9"/>
      <c r="C12" s="9"/>
      <c r="D12" s="9"/>
      <c r="E12" s="9"/>
      <c r="F12" s="27">
        <v>167</v>
      </c>
      <c r="G12" s="27"/>
    </row>
    <row r="13" spans="1:6" ht="12.75">
      <c r="A13" s="22"/>
      <c r="B13" s="9"/>
      <c r="C13" s="9"/>
      <c r="D13" s="9"/>
      <c r="E13" s="9"/>
      <c r="F13" s="9"/>
    </row>
    <row r="14" spans="1:6" ht="12.75">
      <c r="A14" s="24" t="s">
        <v>66</v>
      </c>
      <c r="B14" s="8"/>
      <c r="C14" s="6">
        <f>+(C3-B3)/B3</f>
        <v>0.046605698206120295</v>
      </c>
      <c r="D14" s="6">
        <f>+(D3-C3)/C3</f>
        <v>0.06385481431692153</v>
      </c>
      <c r="E14" s="6">
        <f>+(E3-D3)/D3</f>
        <v>0.228399936818828</v>
      </c>
      <c r="F14" s="6">
        <f>+(F3-E3)/E3</f>
        <v>0.5314388581715314</v>
      </c>
    </row>
    <row r="15" spans="1:6" ht="12.75">
      <c r="A15" s="22" t="s">
        <v>3</v>
      </c>
      <c r="B15" s="3">
        <f>+B16/B3</f>
        <v>0.4489975378121702</v>
      </c>
      <c r="C15" s="3">
        <f>+C16/C3</f>
        <v>0.4189211897160141</v>
      </c>
      <c r="D15" s="3">
        <f>+D16/D3</f>
        <v>0.4117832885800031</v>
      </c>
      <c r="E15" s="3">
        <f>+E16/E3</f>
        <v>0.46547511894046545</v>
      </c>
      <c r="F15" s="3">
        <f>+F16/F3</f>
        <v>0.5246011754827875</v>
      </c>
    </row>
    <row r="16" spans="1:6" ht="12.75">
      <c r="A16" s="22" t="s">
        <v>4</v>
      </c>
      <c r="B16" s="10">
        <v>255.3</v>
      </c>
      <c r="C16" s="10">
        <v>249.3</v>
      </c>
      <c r="D16" s="10">
        <v>260.7</v>
      </c>
      <c r="E16" s="10">
        <v>362</v>
      </c>
      <c r="F16" s="10">
        <v>624.8</v>
      </c>
    </row>
    <row r="17" spans="1:6" ht="12.75">
      <c r="A17" s="22"/>
      <c r="B17" s="10"/>
      <c r="C17" s="10"/>
      <c r="D17" s="10"/>
      <c r="E17" s="10"/>
      <c r="F17" s="10"/>
    </row>
    <row r="18" spans="1:6" ht="12.75">
      <c r="A18" s="22" t="s">
        <v>30</v>
      </c>
      <c r="B18" s="10"/>
      <c r="C18" s="10"/>
      <c r="D18" s="10">
        <v>358.6</v>
      </c>
      <c r="E18" s="10">
        <v>435.1</v>
      </c>
      <c r="F18" s="10">
        <v>646.4</v>
      </c>
    </row>
    <row r="19" spans="1:6" ht="12.75">
      <c r="A19" s="22" t="s">
        <v>31</v>
      </c>
      <c r="B19" s="10"/>
      <c r="C19" s="10"/>
      <c r="D19" s="10">
        <v>74.6</v>
      </c>
      <c r="E19" s="10">
        <v>86.6</v>
      </c>
      <c r="F19" s="10">
        <v>123.5</v>
      </c>
    </row>
    <row r="20" spans="1:6" ht="12.75">
      <c r="A20" s="22" t="s">
        <v>32</v>
      </c>
      <c r="B20" s="11"/>
      <c r="C20" s="11"/>
      <c r="D20" s="11">
        <v>142.5</v>
      </c>
      <c r="E20" s="11">
        <v>148</v>
      </c>
      <c r="F20" s="11">
        <v>176.8</v>
      </c>
    </row>
    <row r="21" spans="1:6" ht="12.75">
      <c r="A21" s="22" t="s">
        <v>33</v>
      </c>
      <c r="B21" s="10"/>
      <c r="C21" s="10"/>
      <c r="D21" s="10">
        <f>+D3-D18-D19-D20</f>
        <v>57.400000000000006</v>
      </c>
      <c r="E21" s="10">
        <f>+E3-E18-E19-E20</f>
        <v>108</v>
      </c>
      <c r="F21" s="10">
        <f>+F3-F18-F19-F20</f>
        <v>244.3</v>
      </c>
    </row>
    <row r="22" spans="1:6" ht="12.75">
      <c r="A22" s="22"/>
      <c r="B22" s="10"/>
      <c r="C22" s="10"/>
      <c r="D22" s="10"/>
      <c r="E22" s="10"/>
      <c r="F22" s="10"/>
    </row>
    <row r="23" spans="1:6" ht="12.75">
      <c r="A23" s="22" t="s">
        <v>34</v>
      </c>
      <c r="B23" s="10"/>
      <c r="C23" s="10"/>
      <c r="D23" s="10"/>
      <c r="E23" s="10"/>
      <c r="F23" s="10"/>
    </row>
    <row r="24" spans="1:6" ht="12.75">
      <c r="A24" s="22" t="s">
        <v>35</v>
      </c>
      <c r="B24" s="10"/>
      <c r="C24" s="10"/>
      <c r="D24" s="10"/>
      <c r="E24" s="10"/>
      <c r="F24" s="10">
        <v>-5.6</v>
      </c>
    </row>
    <row r="25" spans="1:6" ht="12.75">
      <c r="A25" s="22" t="s">
        <v>36</v>
      </c>
      <c r="B25" s="10"/>
      <c r="C25" s="10"/>
      <c r="D25" s="10">
        <v>3.9</v>
      </c>
      <c r="E25" s="10">
        <v>7.8</v>
      </c>
      <c r="F25" s="10">
        <v>14.2</v>
      </c>
    </row>
    <row r="26" spans="1:6" ht="12.75">
      <c r="A26" s="22" t="s">
        <v>37</v>
      </c>
      <c r="B26" s="11"/>
      <c r="C26" s="11"/>
      <c r="D26" s="11">
        <v>-4</v>
      </c>
      <c r="E26" s="11">
        <v>-1.8</v>
      </c>
      <c r="F26" s="11">
        <v>-3</v>
      </c>
    </row>
    <row r="27" spans="1:6" ht="12.75">
      <c r="A27" s="22" t="s">
        <v>38</v>
      </c>
      <c r="B27" s="10">
        <v>22.8</v>
      </c>
      <c r="C27" s="10">
        <v>30.3</v>
      </c>
      <c r="D27" s="10">
        <f>+D21+D24+D25+D26</f>
        <v>57.300000000000004</v>
      </c>
      <c r="E27" s="10">
        <f>+E21+E24+E25+E26</f>
        <v>114</v>
      </c>
      <c r="F27" s="10">
        <f>+F21+F24+F25+F26</f>
        <v>249.9</v>
      </c>
    </row>
    <row r="28" spans="1:6" ht="12.75">
      <c r="A28" s="22" t="s">
        <v>5</v>
      </c>
      <c r="B28" s="10">
        <v>20.5</v>
      </c>
      <c r="C28" s="10">
        <v>26.4</v>
      </c>
      <c r="D28" s="10">
        <v>48.1</v>
      </c>
      <c r="E28" s="10">
        <v>76.4</v>
      </c>
      <c r="F28" s="10">
        <v>159.3</v>
      </c>
    </row>
    <row r="29" spans="1:6" ht="25.5">
      <c r="A29" s="22" t="s">
        <v>55</v>
      </c>
      <c r="B29" s="5">
        <f>+B28/B3</f>
        <v>0.03605346465001759</v>
      </c>
      <c r="C29" s="5">
        <f>+C28/C3</f>
        <v>0.044362292051756</v>
      </c>
      <c r="D29" s="5">
        <f>+D28/D3</f>
        <v>0.07597535934291581</v>
      </c>
      <c r="E29" s="5">
        <f>+E28/E3</f>
        <v>0.09823839526809824</v>
      </c>
      <c r="F29" s="5">
        <f>+F28/F3</f>
        <v>0.13375314861460957</v>
      </c>
    </row>
    <row r="30" spans="1:6" ht="12.75">
      <c r="A30" s="22" t="s">
        <v>6</v>
      </c>
      <c r="B30" s="5">
        <v>0.067</v>
      </c>
      <c r="C30" s="5">
        <v>0.076</v>
      </c>
      <c r="D30" s="5">
        <v>0.113</v>
      </c>
      <c r="E30" s="5">
        <v>0.145</v>
      </c>
      <c r="F30" s="5">
        <v>0.239</v>
      </c>
    </row>
    <row r="31" spans="1:6" ht="12.75">
      <c r="A31" s="22"/>
      <c r="B31" s="4"/>
      <c r="C31" s="4"/>
      <c r="D31" s="4"/>
      <c r="E31" s="4"/>
      <c r="F31" s="4"/>
    </row>
    <row r="32" spans="1:6" ht="12.75">
      <c r="A32" s="23" t="s">
        <v>7</v>
      </c>
      <c r="B32" s="4"/>
      <c r="C32" s="4"/>
      <c r="D32" s="4"/>
      <c r="E32" s="2"/>
      <c r="F32" s="2"/>
    </row>
    <row r="33" spans="1:6" ht="12.75">
      <c r="A33" s="22" t="s">
        <v>8</v>
      </c>
      <c r="B33" s="9">
        <v>253.8</v>
      </c>
      <c r="C33" s="9">
        <v>292.1</v>
      </c>
      <c r="D33" s="9">
        <v>405.9</v>
      </c>
      <c r="E33" s="9">
        <v>522.9</v>
      </c>
      <c r="F33" s="9">
        <v>740.1</v>
      </c>
    </row>
    <row r="34" spans="1:6" ht="12.75">
      <c r="A34" s="22" t="s">
        <v>39</v>
      </c>
      <c r="B34" s="10"/>
      <c r="C34" s="10"/>
      <c r="D34" s="10"/>
      <c r="E34" s="10">
        <v>202</v>
      </c>
      <c r="F34" s="10">
        <v>182</v>
      </c>
    </row>
    <row r="35" spans="1:6" ht="12.75">
      <c r="A35" s="22" t="s">
        <v>40</v>
      </c>
      <c r="B35" s="10"/>
      <c r="C35" s="10"/>
      <c r="D35" s="10"/>
      <c r="E35" s="10">
        <v>29.8</v>
      </c>
      <c r="F35" s="10">
        <v>93.7</v>
      </c>
    </row>
    <row r="36" spans="1:6" ht="12.75">
      <c r="A36" s="22" t="s">
        <v>41</v>
      </c>
      <c r="B36" s="12"/>
      <c r="C36" s="12"/>
      <c r="D36" s="10"/>
      <c r="E36" s="13">
        <v>152.1</v>
      </c>
      <c r="F36" s="13">
        <v>254.8</v>
      </c>
    </row>
    <row r="37" spans="1:6" ht="12.75">
      <c r="A37" s="24" t="s">
        <v>93</v>
      </c>
      <c r="B37" s="13"/>
      <c r="C37" s="13"/>
      <c r="D37" s="13"/>
      <c r="E37" s="37">
        <f>+E36/E3</f>
        <v>0.19557670052719556</v>
      </c>
      <c r="F37" s="37">
        <f>+F36/F3</f>
        <v>0.2139378673383711</v>
      </c>
    </row>
    <row r="38" spans="1:6" ht="12.75">
      <c r="A38" s="22" t="s">
        <v>42</v>
      </c>
      <c r="B38" s="10"/>
      <c r="C38" s="10"/>
      <c r="D38" s="10"/>
      <c r="E38" s="10"/>
      <c r="F38" s="10"/>
    </row>
    <row r="39" spans="1:6" ht="12.75">
      <c r="A39" s="22" t="s">
        <v>43</v>
      </c>
      <c r="B39" s="10"/>
      <c r="C39" s="10"/>
      <c r="D39" s="10"/>
      <c r="E39" s="13">
        <v>53.9</v>
      </c>
      <c r="F39" s="13">
        <v>120</v>
      </c>
    </row>
    <row r="40" spans="1:6" ht="12.75">
      <c r="A40" s="22" t="s">
        <v>44</v>
      </c>
      <c r="B40" s="10"/>
      <c r="C40" s="10"/>
      <c r="D40" s="10"/>
      <c r="E40" s="10">
        <v>54.2</v>
      </c>
      <c r="F40" s="10">
        <v>56.8</v>
      </c>
    </row>
    <row r="41" spans="1:6" ht="12.75">
      <c r="A41" s="22" t="s">
        <v>45</v>
      </c>
      <c r="B41" s="10"/>
      <c r="C41" s="10"/>
      <c r="D41" s="10"/>
      <c r="E41" s="10">
        <v>21.7</v>
      </c>
      <c r="F41" s="10">
        <v>19.5</v>
      </c>
    </row>
    <row r="42" spans="1:6" ht="25.5">
      <c r="A42" s="22" t="s">
        <v>46</v>
      </c>
      <c r="B42" s="12"/>
      <c r="C42" s="12"/>
      <c r="D42" s="12"/>
      <c r="E42" s="12">
        <v>9</v>
      </c>
      <c r="F42" s="12">
        <v>13.1</v>
      </c>
    </row>
    <row r="43" spans="1:6" ht="12.75">
      <c r="A43" s="22"/>
      <c r="B43" s="12"/>
      <c r="C43" s="12"/>
      <c r="D43" s="12"/>
      <c r="E43" s="12"/>
      <c r="F43" s="12"/>
    </row>
    <row r="44" spans="1:6" ht="12.75">
      <c r="A44" s="22" t="s">
        <v>9</v>
      </c>
      <c r="B44" s="10">
        <v>192.5</v>
      </c>
      <c r="C44" s="10">
        <v>199.3</v>
      </c>
      <c r="D44" s="10">
        <v>202</v>
      </c>
      <c r="E44" s="10">
        <v>209.7</v>
      </c>
      <c r="F44" s="10">
        <v>257</v>
      </c>
    </row>
    <row r="45" spans="1:6" ht="12.75">
      <c r="A45" s="22" t="s">
        <v>47</v>
      </c>
      <c r="B45" s="10"/>
      <c r="C45" s="10"/>
      <c r="D45" s="10"/>
      <c r="E45" s="10">
        <v>19.5</v>
      </c>
      <c r="F45" s="10">
        <v>22.8</v>
      </c>
    </row>
    <row r="46" spans="1:6" ht="12.75">
      <c r="A46" s="22" t="s">
        <v>48</v>
      </c>
      <c r="B46" s="10"/>
      <c r="C46" s="10"/>
      <c r="D46" s="10"/>
      <c r="E46" s="10">
        <v>114.9</v>
      </c>
      <c r="F46" s="10">
        <v>128.2</v>
      </c>
    </row>
    <row r="47" spans="1:6" ht="12.75">
      <c r="A47" s="22" t="s">
        <v>49</v>
      </c>
      <c r="B47" s="10"/>
      <c r="C47" s="10"/>
      <c r="D47" s="10"/>
      <c r="E47" s="13">
        <v>307.4</v>
      </c>
      <c r="F47" s="13">
        <v>352</v>
      </c>
    </row>
    <row r="48" spans="1:6" ht="12.75">
      <c r="A48" s="22" t="s">
        <v>90</v>
      </c>
      <c r="B48" s="10"/>
      <c r="C48" s="10"/>
      <c r="D48" s="10"/>
      <c r="E48" s="10">
        <v>7.1</v>
      </c>
      <c r="F48" s="10">
        <v>10</v>
      </c>
    </row>
    <row r="49" spans="1:6" ht="12.75">
      <c r="A49" s="22" t="s">
        <v>50</v>
      </c>
      <c r="B49" s="10"/>
      <c r="C49" s="10"/>
      <c r="D49" s="10"/>
      <c r="E49" s="10">
        <v>-239.1</v>
      </c>
      <c r="F49" s="10">
        <v>-256</v>
      </c>
    </row>
    <row r="50" spans="1:6" ht="12.75">
      <c r="A50" s="22"/>
      <c r="B50" s="10"/>
      <c r="C50" s="10"/>
      <c r="D50" s="10"/>
      <c r="E50" s="10"/>
      <c r="F50" s="10"/>
    </row>
    <row r="51" spans="1:6" ht="12.75">
      <c r="A51" s="22" t="s">
        <v>10</v>
      </c>
      <c r="B51" s="11">
        <v>14.6</v>
      </c>
      <c r="C51" s="11">
        <v>10.8</v>
      </c>
      <c r="D51" s="11">
        <v>13.7</v>
      </c>
      <c r="E51" s="11">
        <v>26.9</v>
      </c>
      <c r="F51" s="11">
        <v>26.7</v>
      </c>
    </row>
    <row r="52" spans="1:6" ht="12.75">
      <c r="A52" s="22" t="s">
        <v>16</v>
      </c>
      <c r="B52" s="10">
        <f>+B51+B44+B33</f>
        <v>460.9</v>
      </c>
      <c r="C52" s="10">
        <f>+C51+C44+C33</f>
        <v>502.20000000000005</v>
      </c>
      <c r="D52" s="10">
        <f>+D51+D44+D33</f>
        <v>621.5999999999999</v>
      </c>
      <c r="E52" s="10">
        <f>+E51+E44+E33</f>
        <v>759.5</v>
      </c>
      <c r="F52" s="10">
        <f>+F51+F44+F33</f>
        <v>1023.8</v>
      </c>
    </row>
    <row r="53" spans="1:6" ht="12.75">
      <c r="A53" s="24" t="s">
        <v>51</v>
      </c>
      <c r="B53" s="13">
        <f>+B3/B52</f>
        <v>1.2336732479930572</v>
      </c>
      <c r="C53" s="13">
        <f>+C3/C52</f>
        <v>1.1849860613301473</v>
      </c>
      <c r="D53" s="13">
        <f>+D3/D52</f>
        <v>1.0185006435006436</v>
      </c>
      <c r="E53" s="13">
        <f>+E3/E52</f>
        <v>1.023963133640553</v>
      </c>
      <c r="F53" s="13">
        <f>+F3/F52</f>
        <v>1.1633131470990428</v>
      </c>
    </row>
    <row r="54" spans="1:6" ht="12.75">
      <c r="A54" s="22"/>
      <c r="B54" s="14"/>
      <c r="C54" s="15"/>
      <c r="D54" s="15"/>
      <c r="E54" s="15"/>
      <c r="F54" s="15"/>
    </row>
    <row r="55" spans="1:6" ht="12.75">
      <c r="A55" s="22" t="s">
        <v>11</v>
      </c>
      <c r="B55" s="9">
        <v>106.6</v>
      </c>
      <c r="C55" s="9">
        <v>108.7</v>
      </c>
      <c r="D55" s="9">
        <v>122.2</v>
      </c>
      <c r="E55" s="9">
        <v>163.6</v>
      </c>
      <c r="F55" s="9">
        <v>229.6</v>
      </c>
    </row>
    <row r="56" spans="1:6" ht="12.75">
      <c r="A56" s="22" t="s">
        <v>12</v>
      </c>
      <c r="B56" s="10">
        <v>2.9</v>
      </c>
      <c r="C56" s="10">
        <v>0.5</v>
      </c>
      <c r="D56" s="10">
        <v>8.8</v>
      </c>
      <c r="E56" s="10">
        <v>13.9</v>
      </c>
      <c r="F56" s="10">
        <v>15.7</v>
      </c>
    </row>
    <row r="57" spans="1:6" ht="12.75">
      <c r="A57" s="22" t="s">
        <v>13</v>
      </c>
      <c r="B57" s="10">
        <v>26.4</v>
      </c>
      <c r="C57" s="10">
        <v>25.8</v>
      </c>
      <c r="D57" s="10">
        <v>9.9</v>
      </c>
      <c r="E57" s="10">
        <v>9.1</v>
      </c>
      <c r="F57" s="10">
        <v>18.7</v>
      </c>
    </row>
    <row r="58" spans="1:6" ht="12.75">
      <c r="A58" s="22" t="s">
        <v>14</v>
      </c>
      <c r="B58" s="11">
        <v>325</v>
      </c>
      <c r="C58" s="11">
        <v>367.2</v>
      </c>
      <c r="D58" s="11">
        <v>480.7</v>
      </c>
      <c r="E58" s="34">
        <v>572.9</v>
      </c>
      <c r="F58" s="34">
        <v>759.8</v>
      </c>
    </row>
    <row r="59" spans="1:6" ht="12.75">
      <c r="A59" s="24" t="s">
        <v>91</v>
      </c>
      <c r="B59" s="35"/>
      <c r="C59" s="35"/>
      <c r="D59" s="35"/>
      <c r="E59" s="36">
        <v>238</v>
      </c>
      <c r="F59" s="36">
        <v>382.6</v>
      </c>
    </row>
    <row r="60" spans="1:6" ht="25.5">
      <c r="A60" s="22" t="s">
        <v>15</v>
      </c>
      <c r="B60" s="10">
        <f>+B58+B57+B56+B55</f>
        <v>460.9</v>
      </c>
      <c r="C60" s="10">
        <f>+C58+C57+C56+C55</f>
        <v>502.2</v>
      </c>
      <c r="D60" s="10">
        <f>+D58+D57+D56+D55</f>
        <v>621.6</v>
      </c>
      <c r="E60" s="10">
        <f>+E58+E57+E56+E55</f>
        <v>759.5</v>
      </c>
      <c r="F60" s="10">
        <f>+F58+F57+F56+F55</f>
        <v>1023.8000000000001</v>
      </c>
    </row>
    <row r="61" spans="1:6" ht="12.75">
      <c r="A61" s="22"/>
      <c r="B61" s="14"/>
      <c r="C61" s="14"/>
      <c r="D61" s="14"/>
      <c r="E61" s="14"/>
      <c r="F61" s="14"/>
    </row>
    <row r="62" spans="1:6" ht="12.75">
      <c r="A62" s="22" t="s">
        <v>17</v>
      </c>
      <c r="B62" s="5">
        <f>+(B57)/B58</f>
        <v>0.08123076923076923</v>
      </c>
      <c r="C62" s="5">
        <f>+(C57)/C58</f>
        <v>0.07026143790849673</v>
      </c>
      <c r="D62" s="5">
        <f>+(D57)/D58</f>
        <v>0.020594965675057208</v>
      </c>
      <c r="E62" s="5">
        <f>+(E57)/E58</f>
        <v>0.015884098446500263</v>
      </c>
      <c r="F62" s="5">
        <f>+(F57)/F58</f>
        <v>0.024611739931560937</v>
      </c>
    </row>
    <row r="63" spans="1:6" ht="12.75">
      <c r="A63" s="22" t="s">
        <v>18</v>
      </c>
      <c r="B63" s="12">
        <v>147.2</v>
      </c>
      <c r="C63" s="12">
        <v>183.4</v>
      </c>
      <c r="D63" s="12">
        <v>283.7</v>
      </c>
      <c r="E63" s="12">
        <v>359.3</v>
      </c>
      <c r="F63" s="12">
        <v>510.5</v>
      </c>
    </row>
    <row r="64" spans="1:6" ht="12.75">
      <c r="A64" s="22" t="s">
        <v>19</v>
      </c>
      <c r="B64" s="12">
        <f>+B33/B55</f>
        <v>2.380863039399625</v>
      </c>
      <c r="C64" s="12">
        <f>+C33/C55</f>
        <v>2.68721251149954</v>
      </c>
      <c r="D64" s="12">
        <f>+D33/D55</f>
        <v>3.3216039279869065</v>
      </c>
      <c r="E64" s="12">
        <f>+E33/E55</f>
        <v>3.196210268948655</v>
      </c>
      <c r="F64" s="12">
        <f>+F33/F55</f>
        <v>3.223432055749129</v>
      </c>
    </row>
    <row r="65" spans="1:6" ht="12.75">
      <c r="A65" s="22"/>
      <c r="B65" s="16"/>
      <c r="C65" s="16"/>
      <c r="D65" s="16"/>
      <c r="E65" s="16"/>
      <c r="F65" s="16"/>
    </row>
    <row r="66" spans="1:6" ht="12.75">
      <c r="A66" s="23" t="s">
        <v>20</v>
      </c>
      <c r="B66" s="16"/>
      <c r="C66" s="16"/>
      <c r="D66" s="16"/>
      <c r="E66" s="16"/>
      <c r="F66" s="16"/>
    </row>
    <row r="67" spans="1:6" ht="12.75">
      <c r="A67" s="22" t="s">
        <v>21</v>
      </c>
      <c r="B67" s="12">
        <v>247.1</v>
      </c>
      <c r="C67" s="12">
        <v>240.1</v>
      </c>
      <c r="D67" s="12">
        <v>306.1</v>
      </c>
      <c r="E67" s="12">
        <v>418.3</v>
      </c>
      <c r="F67" s="12">
        <v>659.3</v>
      </c>
    </row>
    <row r="68" spans="1:6" ht="12.75">
      <c r="A68" s="24" t="s">
        <v>92</v>
      </c>
      <c r="B68" s="6">
        <f>+B67/B3</f>
        <v>0.4345761519521632</v>
      </c>
      <c r="C68" s="6">
        <f>+C67/C3</f>
        <v>0.4034616030919173</v>
      </c>
      <c r="D68" s="6">
        <f>+D67/D3</f>
        <v>0.483493918812194</v>
      </c>
      <c r="E68" s="6">
        <f>+E67/E3</f>
        <v>0.5378680725215379</v>
      </c>
      <c r="F68" s="6">
        <f>+F67/F3</f>
        <v>0.553568429890848</v>
      </c>
    </row>
    <row r="69" spans="1:6" ht="12.75">
      <c r="A69" s="22" t="s">
        <v>22</v>
      </c>
      <c r="B69" s="12">
        <v>564.3</v>
      </c>
      <c r="C69" s="12">
        <v>588.1</v>
      </c>
      <c r="D69" s="12">
        <v>699.1</v>
      </c>
      <c r="E69" s="12">
        <v>901</v>
      </c>
      <c r="F69" s="12">
        <v>1432</v>
      </c>
    </row>
    <row r="70" spans="1:6" ht="12.75">
      <c r="A70" s="24" t="s">
        <v>52</v>
      </c>
      <c r="B70" s="6">
        <f>+B67/B69</f>
        <v>0.4378876484139642</v>
      </c>
      <c r="C70" s="6">
        <f>+C67/C69</f>
        <v>0.40826390069716034</v>
      </c>
      <c r="D70" s="6">
        <f>+D67/D69</f>
        <v>0.4378486625661565</v>
      </c>
      <c r="E70" s="6">
        <f>+E67/E69</f>
        <v>0.46426193118756937</v>
      </c>
      <c r="F70" s="6">
        <f>+F67/F69</f>
        <v>0.46040502793296084</v>
      </c>
    </row>
    <row r="71" spans="1:6" ht="12.75">
      <c r="A71" s="24" t="s">
        <v>89</v>
      </c>
      <c r="B71" s="6">
        <f>+B69/B3</f>
        <v>0.9924375659514596</v>
      </c>
      <c r="C71" s="6">
        <f>+C69/C3</f>
        <v>0.9882372710468829</v>
      </c>
      <c r="D71" s="6">
        <f>+D69/D3</f>
        <v>1.1042489338177224</v>
      </c>
      <c r="E71" s="6">
        <f>+E69/E3</f>
        <v>1.1585444258711586</v>
      </c>
      <c r="F71" s="6">
        <f>+F69/F3</f>
        <v>1.202350965575147</v>
      </c>
    </row>
    <row r="72" spans="1:6" ht="12.75">
      <c r="A72" s="22" t="s">
        <v>23</v>
      </c>
      <c r="B72" s="12">
        <v>66</v>
      </c>
      <c r="C72" s="12">
        <v>69.5</v>
      </c>
      <c r="D72" s="12">
        <v>77</v>
      </c>
      <c r="E72" s="12">
        <v>79.2</v>
      </c>
      <c r="F72" s="12">
        <v>82.6</v>
      </c>
    </row>
    <row r="73" spans="1:6" ht="12.75">
      <c r="A73" s="22" t="s">
        <v>24</v>
      </c>
      <c r="B73" s="12">
        <v>21.9</v>
      </c>
      <c r="C73" s="12">
        <v>31.6</v>
      </c>
      <c r="D73" s="12">
        <v>38.7</v>
      </c>
      <c r="E73" s="12">
        <v>40.7</v>
      </c>
      <c r="F73" s="12">
        <v>94.5</v>
      </c>
    </row>
    <row r="74" spans="1:6" ht="12.75">
      <c r="A74" s="22" t="s">
        <v>25</v>
      </c>
      <c r="B74" s="12">
        <v>33.6</v>
      </c>
      <c r="C74" s="12">
        <v>32.9</v>
      </c>
      <c r="D74" s="12">
        <v>33</v>
      </c>
      <c r="E74" s="12">
        <v>34.7</v>
      </c>
      <c r="F74" s="12">
        <v>39.8</v>
      </c>
    </row>
    <row r="75" spans="1:6" ht="12.75">
      <c r="A75" s="24" t="s">
        <v>53</v>
      </c>
      <c r="B75" s="13">
        <f>+B73/B74</f>
        <v>0.6517857142857142</v>
      </c>
      <c r="C75" s="13">
        <f>+C73/C74</f>
        <v>0.96048632218845</v>
      </c>
      <c r="D75" s="13">
        <f>+D73/D74</f>
        <v>1.1727272727272728</v>
      </c>
      <c r="E75" s="13">
        <f>+E73/E74</f>
        <v>1.1729106628242074</v>
      </c>
      <c r="F75" s="13">
        <f>+F73/F74</f>
        <v>2.3743718592964824</v>
      </c>
    </row>
    <row r="76" spans="1:6" ht="12.75">
      <c r="A76" s="22" t="s">
        <v>26</v>
      </c>
      <c r="B76" s="17">
        <v>4700</v>
      </c>
      <c r="C76" s="17">
        <v>4500</v>
      </c>
      <c r="D76" s="17">
        <v>4500</v>
      </c>
      <c r="E76" s="17">
        <v>4500</v>
      </c>
      <c r="F76" s="17">
        <v>5200</v>
      </c>
    </row>
    <row r="77" spans="1:6" ht="12.75">
      <c r="A77" s="24" t="s">
        <v>54</v>
      </c>
      <c r="B77" s="18">
        <f>+B3*1000000/B76</f>
        <v>120978.72340425532</v>
      </c>
      <c r="C77" s="18">
        <f>+C3*1000000/C76</f>
        <v>132244.44444444444</v>
      </c>
      <c r="D77" s="18">
        <f>+D3*1000000/D76</f>
        <v>140688.88888888888</v>
      </c>
      <c r="E77" s="18">
        <f>+E3*1000000/E76</f>
        <v>172822.22222222222</v>
      </c>
      <c r="F77" s="18">
        <f>+F3*1000000/F76</f>
        <v>229038.46153846153</v>
      </c>
    </row>
    <row r="78" spans="1:6" ht="12.75">
      <c r="A78" s="22" t="s">
        <v>27</v>
      </c>
      <c r="B78" s="19"/>
      <c r="C78" s="19"/>
      <c r="D78" s="19"/>
      <c r="E78" s="19"/>
      <c r="F78" s="19"/>
    </row>
    <row r="79" spans="1:6" ht="12.75">
      <c r="A79" s="22" t="s">
        <v>28</v>
      </c>
      <c r="B79" s="20">
        <v>8</v>
      </c>
      <c r="C79" s="20">
        <v>10</v>
      </c>
      <c r="D79" s="20">
        <v>15</v>
      </c>
      <c r="E79" s="20">
        <v>17</v>
      </c>
      <c r="F79" s="20">
        <v>43</v>
      </c>
    </row>
    <row r="80" spans="1:6" ht="12.75">
      <c r="A80" s="22" t="s">
        <v>29</v>
      </c>
      <c r="B80" s="20">
        <v>3</v>
      </c>
      <c r="C80" s="20">
        <v>5</v>
      </c>
      <c r="D80" s="20">
        <v>6</v>
      </c>
      <c r="E80" s="20">
        <v>10</v>
      </c>
      <c r="F80" s="20">
        <v>16</v>
      </c>
    </row>
    <row r="81" ht="12.75">
      <c r="A81" s="22"/>
    </row>
    <row r="82" ht="12.75">
      <c r="A82" s="22"/>
    </row>
    <row r="83" ht="12.75">
      <c r="A83" s="22"/>
    </row>
    <row r="84" ht="12.75">
      <c r="A84" s="22"/>
    </row>
    <row r="85" ht="12.75">
      <c r="A85" s="22"/>
    </row>
    <row r="86" ht="12.75">
      <c r="A86" s="22"/>
    </row>
    <row r="87" ht="12.75">
      <c r="A87" s="22"/>
    </row>
    <row r="88" ht="12.75">
      <c r="A88" s="22"/>
    </row>
    <row r="89" ht="12.75">
      <c r="A89" s="22"/>
    </row>
    <row r="90" ht="12.75">
      <c r="A90" s="22"/>
    </row>
    <row r="91" ht="12.75">
      <c r="A91" s="22"/>
    </row>
    <row r="92" ht="12.75">
      <c r="A92" s="22"/>
    </row>
    <row r="93" ht="12.75">
      <c r="A93" s="22"/>
    </row>
    <row r="94" ht="12.75">
      <c r="A94" s="22"/>
    </row>
    <row r="95" ht="12.75">
      <c r="A95" s="22"/>
    </row>
    <row r="96" ht="12.75">
      <c r="A96" s="22"/>
    </row>
    <row r="97" ht="12.75">
      <c r="A97" s="22"/>
    </row>
    <row r="98" ht="12.75">
      <c r="A98" s="22"/>
    </row>
    <row r="99" ht="12.75">
      <c r="A99" s="22"/>
    </row>
    <row r="100" ht="12.75">
      <c r="A100" s="22"/>
    </row>
    <row r="101" ht="12.75">
      <c r="A101" s="22"/>
    </row>
    <row r="102" ht="12.75">
      <c r="A102" s="22"/>
    </row>
    <row r="103" ht="12.75">
      <c r="A103" s="22"/>
    </row>
    <row r="104" ht="12.75">
      <c r="A104" s="22"/>
    </row>
    <row r="105" ht="12.75">
      <c r="A105" s="22"/>
    </row>
    <row r="106" ht="12.75">
      <c r="A106" s="22"/>
    </row>
    <row r="107" ht="12.75">
      <c r="A107" s="22"/>
    </row>
    <row r="108" ht="12.75">
      <c r="A108" s="22"/>
    </row>
    <row r="109" ht="12.75">
      <c r="A109" s="22"/>
    </row>
    <row r="110" ht="12.75">
      <c r="A110" s="22"/>
    </row>
    <row r="111" ht="12.75">
      <c r="A111" s="22"/>
    </row>
    <row r="112" ht="12.75">
      <c r="A112" s="22"/>
    </row>
    <row r="113" ht="12.75">
      <c r="A113" s="22"/>
    </row>
    <row r="114" ht="12.75">
      <c r="A114" s="22"/>
    </row>
    <row r="115" ht="12.75">
      <c r="A115" s="22"/>
    </row>
    <row r="116" ht="12.75">
      <c r="A116" s="22"/>
    </row>
    <row r="117" ht="12.75">
      <c r="A117" s="22"/>
    </row>
    <row r="118" ht="12.75">
      <c r="A118" s="22"/>
    </row>
    <row r="119" ht="12.75">
      <c r="A119" s="22"/>
    </row>
    <row r="120" ht="12.75">
      <c r="A120" s="22"/>
    </row>
    <row r="121" ht="12.75">
      <c r="A121" s="22"/>
    </row>
    <row r="122" ht="12.75">
      <c r="A122" s="22"/>
    </row>
    <row r="123" ht="12.75">
      <c r="A123" s="22"/>
    </row>
    <row r="124" ht="12.75">
      <c r="A124" s="22"/>
    </row>
    <row r="125" ht="12.75">
      <c r="A125" s="22"/>
    </row>
    <row r="126" ht="12.75">
      <c r="A126" s="22"/>
    </row>
    <row r="127" ht="12.75">
      <c r="A127" s="22"/>
    </row>
    <row r="128" ht="12.75">
      <c r="A128" s="22"/>
    </row>
    <row r="129" ht="12.75">
      <c r="A129" s="22"/>
    </row>
    <row r="130" ht="12.75">
      <c r="A130" s="22"/>
    </row>
    <row r="131" ht="12.75">
      <c r="A131" s="22"/>
    </row>
    <row r="132" ht="12.75">
      <c r="A132" s="22"/>
    </row>
    <row r="133" ht="12.75">
      <c r="A133" s="22"/>
    </row>
    <row r="134" ht="12.75">
      <c r="A134" s="22"/>
    </row>
    <row r="135" ht="12.75">
      <c r="A135" s="22"/>
    </row>
    <row r="136" ht="12.75">
      <c r="A136" s="22"/>
    </row>
    <row r="137" ht="12.75">
      <c r="A137" s="22"/>
    </row>
    <row r="138" ht="12.75">
      <c r="A138" s="22"/>
    </row>
    <row r="139" ht="12.75">
      <c r="A139" s="22"/>
    </row>
    <row r="140" ht="12.75">
      <c r="A140" s="22"/>
    </row>
    <row r="141" ht="12.75">
      <c r="A141" s="22"/>
    </row>
    <row r="142" ht="12.75">
      <c r="A142" s="22"/>
    </row>
    <row r="143" ht="12.75">
      <c r="A143" s="22"/>
    </row>
    <row r="144" ht="12.75">
      <c r="A144" s="22"/>
    </row>
    <row r="145" ht="12.75">
      <c r="A145" s="22"/>
    </row>
    <row r="146" ht="12.75">
      <c r="A146" s="22"/>
    </row>
    <row r="147" ht="12.75">
      <c r="A147" s="22"/>
    </row>
    <row r="148" ht="12.75">
      <c r="A148" s="22"/>
    </row>
    <row r="149" ht="12.75">
      <c r="A149" s="22"/>
    </row>
    <row r="150" ht="12.75">
      <c r="A150" s="22"/>
    </row>
    <row r="151" ht="12.75">
      <c r="A151" s="22"/>
    </row>
    <row r="152" ht="12.75">
      <c r="A152" s="22"/>
    </row>
    <row r="153" ht="12.75">
      <c r="A153" s="22"/>
    </row>
    <row r="154" ht="12.75">
      <c r="A154" s="22"/>
    </row>
    <row r="155" ht="12.75">
      <c r="A155" s="22"/>
    </row>
    <row r="156" ht="12.75">
      <c r="A156" s="22"/>
    </row>
    <row r="157" ht="12.75">
      <c r="A157" s="22"/>
    </row>
    <row r="158" ht="12.75">
      <c r="A158" s="22"/>
    </row>
    <row r="159" ht="12.75">
      <c r="A159" s="22"/>
    </row>
    <row r="160" ht="12.75">
      <c r="A160" s="22"/>
    </row>
    <row r="161" ht="12.75">
      <c r="A161" s="22"/>
    </row>
    <row r="162" ht="12.75">
      <c r="A162" s="22"/>
    </row>
    <row r="163" ht="12.75">
      <c r="A163" s="22"/>
    </row>
    <row r="164" ht="12.75">
      <c r="A164" s="22"/>
    </row>
    <row r="165" ht="12.75">
      <c r="A165" s="22"/>
    </row>
    <row r="166" ht="12.75">
      <c r="A166" s="22"/>
    </row>
    <row r="167" ht="12.75">
      <c r="A167" s="22"/>
    </row>
    <row r="168" ht="12.75">
      <c r="A168" s="22"/>
    </row>
    <row r="169" ht="12.75">
      <c r="A169" s="22"/>
    </row>
    <row r="170" ht="12.75">
      <c r="A170" s="22"/>
    </row>
    <row r="171" ht="12.75">
      <c r="A171" s="22"/>
    </row>
    <row r="172" ht="12.75">
      <c r="A172" s="22"/>
    </row>
    <row r="173" ht="12.75">
      <c r="A173" s="22"/>
    </row>
    <row r="174" ht="12.75">
      <c r="A174" s="22"/>
    </row>
    <row r="175" ht="12.75">
      <c r="A175" s="22"/>
    </row>
    <row r="176" ht="12.75">
      <c r="A176" s="22"/>
    </row>
    <row r="177" ht="12.75">
      <c r="A177" s="22"/>
    </row>
    <row r="178" ht="12.75">
      <c r="A178" s="22"/>
    </row>
    <row r="179" ht="12.75">
      <c r="A179" s="22"/>
    </row>
    <row r="180" ht="12.75">
      <c r="A180" s="22"/>
    </row>
    <row r="181" ht="12.75">
      <c r="A181" s="22"/>
    </row>
    <row r="182" ht="12.75">
      <c r="A182" s="22"/>
    </row>
    <row r="183" ht="12.75">
      <c r="A183" s="22"/>
    </row>
    <row r="184" ht="12.75">
      <c r="A184" s="22"/>
    </row>
    <row r="185" ht="12.75">
      <c r="A185" s="22"/>
    </row>
    <row r="186" ht="12.75">
      <c r="A186" s="22"/>
    </row>
    <row r="187" ht="12.75">
      <c r="A187" s="22"/>
    </row>
    <row r="188" ht="12.75">
      <c r="A188" s="22"/>
    </row>
    <row r="189" ht="12.75">
      <c r="A189" s="22"/>
    </row>
    <row r="190" ht="12.75">
      <c r="A190" s="22"/>
    </row>
    <row r="191" ht="12.75">
      <c r="A191" s="22"/>
    </row>
    <row r="192" ht="12.75">
      <c r="A192" s="22"/>
    </row>
    <row r="193" ht="12.75">
      <c r="A193" s="22"/>
    </row>
    <row r="194" ht="12.75">
      <c r="A194" s="22"/>
    </row>
    <row r="195" ht="12.75">
      <c r="A195" s="22"/>
    </row>
    <row r="196" ht="12.75">
      <c r="A196" s="22"/>
    </row>
    <row r="197" ht="12.75">
      <c r="A197" s="22"/>
    </row>
    <row r="198" ht="12.75">
      <c r="A198" s="22"/>
    </row>
    <row r="199" ht="12.75">
      <c r="A199" s="22"/>
    </row>
    <row r="200" ht="12.75">
      <c r="A200" s="22"/>
    </row>
    <row r="201" ht="12.75">
      <c r="A201" s="22"/>
    </row>
    <row r="202" ht="12.75">
      <c r="A202" s="22"/>
    </row>
    <row r="203" ht="12.75">
      <c r="A203" s="22"/>
    </row>
    <row r="204" ht="12.75">
      <c r="A204" s="22"/>
    </row>
    <row r="205" ht="12.75">
      <c r="A205" s="22"/>
    </row>
    <row r="206" ht="12.75">
      <c r="A206" s="22"/>
    </row>
    <row r="207" ht="12.75">
      <c r="A207" s="22"/>
    </row>
    <row r="208" ht="12.75">
      <c r="A208" s="22"/>
    </row>
    <row r="209" ht="12.75">
      <c r="A209" s="22"/>
    </row>
    <row r="210" ht="12.75">
      <c r="A210" s="22"/>
    </row>
    <row r="211" ht="12.75">
      <c r="A211" s="22"/>
    </row>
    <row r="212" ht="12.75">
      <c r="A212" s="22"/>
    </row>
    <row r="213" ht="12.75">
      <c r="A213" s="22"/>
    </row>
    <row r="214" ht="12.75">
      <c r="A214" s="22"/>
    </row>
    <row r="215" ht="12.75">
      <c r="A215" s="22"/>
    </row>
    <row r="216" ht="12.75">
      <c r="A216" s="22"/>
    </row>
    <row r="217" ht="12.75">
      <c r="A217" s="22"/>
    </row>
    <row r="218" ht="12.75">
      <c r="A218" s="22"/>
    </row>
    <row r="219" ht="12.75">
      <c r="A219" s="22"/>
    </row>
    <row r="220" ht="12.75">
      <c r="A220" s="22"/>
    </row>
    <row r="221" ht="12.75">
      <c r="A221" s="22"/>
    </row>
    <row r="222" ht="12.75">
      <c r="A222" s="22"/>
    </row>
    <row r="223" ht="12.75">
      <c r="A223" s="22"/>
    </row>
    <row r="224" ht="12.75">
      <c r="A224" s="22"/>
    </row>
    <row r="225" ht="12.75">
      <c r="A225" s="22"/>
    </row>
    <row r="226" ht="12.75">
      <c r="A226" s="22"/>
    </row>
    <row r="227" ht="12.75">
      <c r="A227" s="22"/>
    </row>
    <row r="228" ht="12.75">
      <c r="A228" s="22"/>
    </row>
    <row r="229" ht="12.75">
      <c r="A229" s="22"/>
    </row>
    <row r="230" ht="12.75">
      <c r="A230" s="22"/>
    </row>
    <row r="231" ht="12.75">
      <c r="A231" s="22"/>
    </row>
    <row r="232" ht="12.75">
      <c r="A232" s="22"/>
    </row>
    <row r="233" ht="12.75">
      <c r="A233" s="22"/>
    </row>
    <row r="234" ht="12.75">
      <c r="A234" s="22"/>
    </row>
    <row r="235" ht="12.75">
      <c r="A235" s="22"/>
    </row>
    <row r="236" ht="12.75">
      <c r="A236" s="22"/>
    </row>
  </sheetData>
  <printOptions gridLines="1" horizontalCentered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7" customWidth="1"/>
    <col min="2" max="10" width="6.7109375" style="0" customWidth="1"/>
  </cols>
  <sheetData>
    <row r="1" spans="1:10" ht="15">
      <c r="A1" s="28" t="s">
        <v>67</v>
      </c>
      <c r="B1" s="29" t="s">
        <v>79</v>
      </c>
      <c r="C1" s="29" t="s">
        <v>68</v>
      </c>
      <c r="D1" s="29" t="s">
        <v>80</v>
      </c>
      <c r="E1" s="29" t="s">
        <v>69</v>
      </c>
      <c r="F1" s="29" t="s">
        <v>81</v>
      </c>
      <c r="G1" s="29" t="s">
        <v>70</v>
      </c>
      <c r="H1" s="29" t="s">
        <v>72</v>
      </c>
      <c r="I1" s="29" t="s">
        <v>73</v>
      </c>
      <c r="J1" s="29" t="s">
        <v>71</v>
      </c>
    </row>
    <row r="2" spans="1:10" ht="14.25">
      <c r="A2" s="30" t="s">
        <v>83</v>
      </c>
      <c r="B2" s="31">
        <v>19</v>
      </c>
      <c r="C2" s="31">
        <v>27</v>
      </c>
      <c r="D2" s="31">
        <v>29</v>
      </c>
      <c r="E2" s="31">
        <v>29</v>
      </c>
      <c r="F2" s="31">
        <v>28</v>
      </c>
      <c r="G2" s="31">
        <v>28</v>
      </c>
      <c r="H2" s="31">
        <v>25</v>
      </c>
      <c r="I2" s="31">
        <v>23</v>
      </c>
      <c r="J2" s="31">
        <v>12</v>
      </c>
    </row>
    <row r="3" spans="1:10" ht="14.25">
      <c r="A3" s="32" t="s">
        <v>84</v>
      </c>
      <c r="B3" s="33">
        <v>21</v>
      </c>
      <c r="C3" s="33">
        <v>25</v>
      </c>
      <c r="D3" s="33">
        <v>28</v>
      </c>
      <c r="E3" s="33">
        <v>30</v>
      </c>
      <c r="F3" s="33">
        <v>30</v>
      </c>
      <c r="G3" s="33"/>
      <c r="H3" s="33"/>
      <c r="I3" s="33"/>
      <c r="J3" s="33"/>
    </row>
    <row r="4" spans="1:10" ht="14.25">
      <c r="A4" s="30" t="s">
        <v>74</v>
      </c>
      <c r="B4" s="31">
        <v>2</v>
      </c>
      <c r="C4" s="31">
        <v>2</v>
      </c>
      <c r="D4" s="31">
        <v>2</v>
      </c>
      <c r="E4" s="31">
        <v>2</v>
      </c>
      <c r="F4" s="31">
        <v>2</v>
      </c>
      <c r="G4" s="31">
        <v>2</v>
      </c>
      <c r="H4" s="31">
        <v>3</v>
      </c>
      <c r="I4" s="31">
        <v>3</v>
      </c>
      <c r="J4" s="31">
        <v>3</v>
      </c>
    </row>
    <row r="5" spans="1:10" ht="14.25">
      <c r="A5" s="32" t="s">
        <v>85</v>
      </c>
      <c r="B5" s="33">
        <v>2</v>
      </c>
      <c r="C5" s="33">
        <v>2</v>
      </c>
      <c r="D5" s="33">
        <v>2</v>
      </c>
      <c r="E5" s="33">
        <v>2</v>
      </c>
      <c r="F5" s="33">
        <v>2</v>
      </c>
      <c r="G5" s="33"/>
      <c r="H5" s="33"/>
      <c r="I5" s="33"/>
      <c r="J5" s="33"/>
    </row>
    <row r="6" spans="1:10" ht="14.25">
      <c r="A6" s="30" t="s">
        <v>75</v>
      </c>
      <c r="B6" s="31">
        <v>2</v>
      </c>
      <c r="C6" s="31">
        <v>1</v>
      </c>
      <c r="D6" s="31">
        <v>2</v>
      </c>
      <c r="E6" s="31">
        <v>3</v>
      </c>
      <c r="F6" s="31">
        <v>5</v>
      </c>
      <c r="G6" s="31">
        <v>5</v>
      </c>
      <c r="H6" s="31">
        <v>3</v>
      </c>
      <c r="I6" s="31">
        <v>3</v>
      </c>
      <c r="J6" s="31">
        <v>3</v>
      </c>
    </row>
    <row r="7" spans="1:10" ht="14.25">
      <c r="A7" s="32" t="s">
        <v>86</v>
      </c>
      <c r="B7" s="33">
        <v>2</v>
      </c>
      <c r="C7" s="33">
        <v>2</v>
      </c>
      <c r="D7" s="33">
        <v>2</v>
      </c>
      <c r="E7" s="33">
        <v>2</v>
      </c>
      <c r="F7" s="33">
        <v>3</v>
      </c>
      <c r="G7" s="33"/>
      <c r="H7" s="33"/>
      <c r="I7" s="33"/>
      <c r="J7" s="33"/>
    </row>
    <row r="8" spans="1:10" ht="14.25">
      <c r="A8" s="30" t="s">
        <v>82</v>
      </c>
      <c r="B8" s="31">
        <v>1</v>
      </c>
      <c r="C8" s="31">
        <v>1</v>
      </c>
      <c r="D8" s="31">
        <v>1</v>
      </c>
      <c r="E8" s="31">
        <v>2</v>
      </c>
      <c r="F8" s="31">
        <v>4</v>
      </c>
      <c r="G8" s="31">
        <v>4</v>
      </c>
      <c r="H8" s="31">
        <v>6</v>
      </c>
      <c r="I8" s="31">
        <v>6</v>
      </c>
      <c r="J8" s="31">
        <v>7</v>
      </c>
    </row>
    <row r="9" spans="1:10" ht="14.25">
      <c r="A9" s="32" t="s">
        <v>87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/>
      <c r="H9" s="33"/>
      <c r="I9" s="33"/>
      <c r="J9" s="33"/>
    </row>
    <row r="10" spans="1:10" ht="14.25">
      <c r="A10" s="30"/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4.25">
      <c r="A11" s="30" t="s">
        <v>76</v>
      </c>
      <c r="B11" s="31">
        <f>+B8+B6+B4+B2</f>
        <v>24</v>
      </c>
      <c r="C11" s="31">
        <f aca="true" t="shared" si="0" ref="C11:J11">+C8+C6+C4+C2</f>
        <v>31</v>
      </c>
      <c r="D11" s="31">
        <f t="shared" si="0"/>
        <v>34</v>
      </c>
      <c r="E11" s="31">
        <f t="shared" si="0"/>
        <v>36</v>
      </c>
      <c r="F11" s="31">
        <f t="shared" si="0"/>
        <v>39</v>
      </c>
      <c r="G11" s="31">
        <f t="shared" si="0"/>
        <v>39</v>
      </c>
      <c r="H11" s="31">
        <f t="shared" si="0"/>
        <v>37</v>
      </c>
      <c r="I11" s="31">
        <f t="shared" si="0"/>
        <v>35</v>
      </c>
      <c r="J11" s="31">
        <f t="shared" si="0"/>
        <v>25</v>
      </c>
    </row>
    <row r="12" spans="1:10" ht="14.25">
      <c r="A12" s="32" t="s">
        <v>88</v>
      </c>
      <c r="B12" s="33">
        <f>+B9+B7+B5+B3</f>
        <v>25</v>
      </c>
      <c r="C12" s="33">
        <f aca="true" t="shared" si="1" ref="C12:J12">+C9+C7+C5+C3</f>
        <v>29</v>
      </c>
      <c r="D12" s="33">
        <f t="shared" si="1"/>
        <v>32</v>
      </c>
      <c r="E12" s="33">
        <f t="shared" si="1"/>
        <v>34</v>
      </c>
      <c r="F12" s="33">
        <f t="shared" si="1"/>
        <v>35</v>
      </c>
      <c r="G12" s="33">
        <f t="shared" si="1"/>
        <v>0</v>
      </c>
      <c r="H12" s="33">
        <f t="shared" si="1"/>
        <v>0</v>
      </c>
      <c r="I12" s="33">
        <f t="shared" si="1"/>
        <v>0</v>
      </c>
      <c r="J12" s="33">
        <f t="shared" si="1"/>
        <v>0</v>
      </c>
    </row>
    <row r="13" spans="1:10" ht="14.25">
      <c r="A13" s="30" t="s">
        <v>77</v>
      </c>
      <c r="B13" s="31"/>
      <c r="C13" s="31">
        <v>7</v>
      </c>
      <c r="D13" s="31"/>
      <c r="E13" s="31">
        <v>8</v>
      </c>
      <c r="F13" s="31"/>
      <c r="G13" s="31">
        <v>5</v>
      </c>
      <c r="H13" s="31">
        <v>4</v>
      </c>
      <c r="I13" s="31">
        <v>2</v>
      </c>
      <c r="J13" s="31">
        <v>0</v>
      </c>
    </row>
    <row r="14" spans="1:10" ht="14.25">
      <c r="A14" s="30" t="s">
        <v>78</v>
      </c>
      <c r="B14" s="31"/>
      <c r="C14" s="31">
        <v>25</v>
      </c>
      <c r="D14" s="31"/>
      <c r="E14" s="31">
        <v>28</v>
      </c>
      <c r="F14" s="31"/>
      <c r="G14" s="31">
        <v>32</v>
      </c>
      <c r="H14" s="31">
        <v>35</v>
      </c>
      <c r="I14" s="31">
        <v>37</v>
      </c>
      <c r="J14" s="31">
        <v>37</v>
      </c>
    </row>
  </sheetData>
  <printOptions gridLines="1" horizontalCentered="1"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Teradyne</dc:title>
  <dc:subject/>
  <dc:creator>Paul Miesing</dc:creator>
  <cp:keywords/>
  <dc:description/>
  <cp:lastModifiedBy>Paul Miesing</cp:lastModifiedBy>
  <cp:lastPrinted>1999-12-06T15:50:48Z</cp:lastPrinted>
  <dcterms:created xsi:type="dcterms:W3CDTF">1998-01-21T15:35:10Z</dcterms:created>
  <dcterms:modified xsi:type="dcterms:W3CDTF">2002-04-17T18:09:26Z</dcterms:modified>
  <cp:category/>
  <cp:version/>
  <cp:contentType/>
  <cp:contentStatus/>
</cp:coreProperties>
</file>