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2000" windowHeight="6330" activeTab="0"/>
  </bookViews>
  <sheets>
    <sheet name="3 Eras" sheetId="1" r:id="rId1"/>
    <sheet name="Finances" sheetId="2" r:id="rId2"/>
    <sheet name="Stock Prices" sheetId="3" r:id="rId3"/>
  </sheets>
  <definedNames>
    <definedName name="_xlnm.Print_Area" localSheetId="0">'3 Eras'!$A$1:$K$14</definedName>
    <definedName name="_xlnm.Print_Area" localSheetId="1">'Finances'!$A$1:$Q$11</definedName>
    <definedName name="_xlnm.Print_Area" localSheetId="2">'Stock Prices'!$A$1:$G$50</definedName>
  </definedNames>
  <calcPr fullCalcOnLoad="1"/>
</workbook>
</file>

<file path=xl/sharedStrings.xml><?xml version="1.0" encoding="utf-8"?>
<sst xmlns="http://schemas.openxmlformats.org/spreadsheetml/2006/main" count="37" uniqueCount="31">
  <si>
    <t>General Electric's Performance in Three Eras (millions of dollars)</t>
  </si>
  <si>
    <t>Borch</t>
  </si>
  <si>
    <t>Jones</t>
  </si>
  <si>
    <t>Welch</t>
  </si>
  <si>
    <t>CAGR</t>
  </si>
  <si>
    <t>Sales</t>
  </si>
  <si>
    <t>Operating profit</t>
  </si>
  <si>
    <t>Net earnings</t>
  </si>
  <si>
    <t>ROS</t>
  </si>
  <si>
    <t>ROE</t>
  </si>
  <si>
    <t>S&amp;P 500 Stock Price Index-Composite</t>
  </si>
  <si>
    <t>Employees</t>
  </si>
  <si>
    <t>U.S. GNP  ($ billion)</t>
  </si>
  <si>
    <t>Emp</t>
  </si>
  <si>
    <t>Sales/Emp</t>
  </si>
  <si>
    <t>GE/GNP</t>
  </si>
  <si>
    <t>Assets</t>
  </si>
  <si>
    <t>Asset Turn</t>
  </si>
  <si>
    <t>Long-Term Debt</t>
  </si>
  <si>
    <t>Debt/Assets</t>
  </si>
  <si>
    <t>Stock market cap</t>
  </si>
  <si>
    <t>Net Income</t>
  </si>
  <si>
    <t>Date</t>
  </si>
  <si>
    <t>Open</t>
  </si>
  <si>
    <t>High</t>
  </si>
  <si>
    <t>Low</t>
  </si>
  <si>
    <t>Close</t>
  </si>
  <si>
    <t>Volume</t>
  </si>
  <si>
    <t>Adj. Close*</t>
  </si>
  <si>
    <t>* Close price adjusted for dividends and splits.</t>
  </si>
  <si>
    <t>finance.dcn.yahoo.com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</si>
</sst>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0.0%"/>
    <numFmt numFmtId="169" formatCode="_(&quot;$&quot;* #,##0_);_(&quot;$&quot;* \(#,##0\);_(&quot;$&quot;* &quot;-&quot;??_);_(@_)"/>
    <numFmt numFmtId="170" formatCode="&quot;$&quot;#,##0.0_);[Red]\(&quot;$&quot;#,##0.0\)"/>
    <numFmt numFmtId="171" formatCode="&quot;$&quot;#,##0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.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2" xfId="0" applyFont="1" applyBorder="1" applyAlignment="1">
      <alignment horizontal="center" wrapText="1"/>
    </xf>
    <xf numFmtId="6" fontId="7" fillId="0" borderId="0" xfId="0" applyNumberFormat="1" applyFont="1" applyAlignment="1">
      <alignment wrapText="1"/>
    </xf>
    <xf numFmtId="38" fontId="7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168" fontId="8" fillId="0" borderId="0" xfId="0" applyNumberFormat="1" applyFont="1" applyAlignment="1">
      <alignment wrapText="1"/>
    </xf>
    <xf numFmtId="168" fontId="7" fillId="0" borderId="0" xfId="0" applyNumberFormat="1" applyFont="1" applyAlignment="1">
      <alignment wrapText="1"/>
    </xf>
    <xf numFmtId="167" fontId="8" fillId="0" borderId="0" xfId="0" applyNumberFormat="1" applyFont="1" applyAlignment="1">
      <alignment wrapText="1"/>
    </xf>
    <xf numFmtId="3" fontId="7" fillId="0" borderId="0" xfId="0" applyNumberFormat="1" applyFont="1" applyAlignment="1">
      <alignment wrapText="1"/>
    </xf>
    <xf numFmtId="38" fontId="8" fillId="0" borderId="0" xfId="15" applyNumberFormat="1" applyFont="1" applyAlignment="1">
      <alignment wrapText="1"/>
    </xf>
    <xf numFmtId="0" fontId="0" fillId="0" borderId="0" xfId="0" applyFont="1" applyAlignment="1">
      <alignment/>
    </xf>
    <xf numFmtId="167" fontId="0" fillId="0" borderId="0" xfId="0" applyNumberFormat="1" applyFont="1" applyBorder="1" applyAlignment="1">
      <alignment wrapText="1"/>
    </xf>
    <xf numFmtId="15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3" xfId="0" applyFont="1" applyBorder="1" applyAlignment="1">
      <alignment horizontal="center" wrapText="1"/>
    </xf>
    <xf numFmtId="6" fontId="0" fillId="0" borderId="4" xfId="17" applyNumberFormat="1" applyFont="1" applyBorder="1" applyAlignment="1">
      <alignment wrapText="1"/>
    </xf>
    <xf numFmtId="6" fontId="0" fillId="0" borderId="0" xfId="17" applyNumberFormat="1" applyFont="1" applyBorder="1" applyAlignment="1">
      <alignment wrapText="1"/>
    </xf>
    <xf numFmtId="168" fontId="0" fillId="0" borderId="5" xfId="21" applyNumberFormat="1" applyFont="1" applyBorder="1" applyAlignment="1">
      <alignment wrapText="1"/>
    </xf>
    <xf numFmtId="168" fontId="1" fillId="0" borderId="4" xfId="0" applyNumberFormat="1" applyFont="1" applyBorder="1" applyAlignment="1">
      <alignment wrapText="1"/>
    </xf>
    <xf numFmtId="168" fontId="1" fillId="0" borderId="0" xfId="0" applyNumberFormat="1" applyFont="1" applyBorder="1" applyAlignment="1">
      <alignment wrapText="1"/>
    </xf>
    <xf numFmtId="168" fontId="1" fillId="0" borderId="5" xfId="21" applyNumberFormat="1" applyFont="1" applyBorder="1" applyAlignment="1">
      <alignment wrapText="1"/>
    </xf>
    <xf numFmtId="168" fontId="1" fillId="0" borderId="4" xfId="21" applyNumberFormat="1" applyFont="1" applyBorder="1" applyAlignment="1">
      <alignment wrapText="1"/>
    </xf>
    <xf numFmtId="168" fontId="1" fillId="0" borderId="0" xfId="21" applyNumberFormat="1" applyFont="1" applyBorder="1" applyAlignment="1">
      <alignment wrapText="1"/>
    </xf>
    <xf numFmtId="167" fontId="0" fillId="0" borderId="4" xfId="0" applyNumberFormat="1" applyFont="1" applyBorder="1" applyAlignment="1">
      <alignment wrapText="1"/>
    </xf>
    <xf numFmtId="3" fontId="0" fillId="0" borderId="4" xfId="15" applyNumberFormat="1" applyFont="1" applyBorder="1" applyAlignment="1">
      <alignment wrapText="1"/>
    </xf>
    <xf numFmtId="3" fontId="0" fillId="0" borderId="0" xfId="15" applyNumberFormat="1" applyFont="1" applyBorder="1" applyAlignment="1">
      <alignment wrapText="1"/>
    </xf>
    <xf numFmtId="9" fontId="0" fillId="0" borderId="5" xfId="21" applyFont="1" applyBorder="1" applyAlignment="1">
      <alignment wrapText="1"/>
    </xf>
    <xf numFmtId="38" fontId="3" fillId="0" borderId="4" xfId="15" applyNumberFormat="1" applyFont="1" applyBorder="1" applyAlignment="1">
      <alignment wrapText="1"/>
    </xf>
    <xf numFmtId="38" fontId="3" fillId="0" borderId="0" xfId="15" applyNumberFormat="1" applyFont="1" applyBorder="1" applyAlignment="1">
      <alignment wrapText="1"/>
    </xf>
    <xf numFmtId="9" fontId="3" fillId="0" borderId="5" xfId="21" applyFont="1" applyBorder="1" applyAlignment="1">
      <alignment wrapText="1"/>
    </xf>
    <xf numFmtId="171" fontId="0" fillId="0" borderId="4" xfId="17" applyNumberFormat="1" applyFont="1" applyBorder="1" applyAlignment="1">
      <alignment wrapText="1"/>
    </xf>
    <xf numFmtId="171" fontId="0" fillId="0" borderId="0" xfId="17" applyNumberFormat="1" applyFont="1" applyBorder="1" applyAlignment="1">
      <alignment wrapText="1"/>
    </xf>
    <xf numFmtId="168" fontId="3" fillId="0" borderId="6" xfId="0" applyNumberFormat="1" applyFont="1" applyBorder="1" applyAlignment="1">
      <alignment wrapText="1"/>
    </xf>
    <xf numFmtId="168" fontId="3" fillId="0" borderId="7" xfId="0" applyNumberFormat="1" applyFont="1" applyBorder="1" applyAlignment="1">
      <alignment wrapText="1"/>
    </xf>
    <xf numFmtId="0" fontId="1" fillId="0" borderId="8" xfId="0" applyFont="1" applyBorder="1" applyAlignment="1">
      <alignment wrapText="1"/>
    </xf>
    <xf numFmtId="168" fontId="0" fillId="0" borderId="5" xfId="0" applyNumberFormat="1" applyFont="1" applyBorder="1" applyAlignment="1">
      <alignment wrapText="1"/>
    </xf>
    <xf numFmtId="168" fontId="1" fillId="0" borderId="5" xfId="0" applyNumberFormat="1" applyFont="1" applyBorder="1" applyAlignment="1">
      <alignment wrapText="1"/>
    </xf>
    <xf numFmtId="168" fontId="3" fillId="0" borderId="5" xfId="0" applyNumberFormat="1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1" fontId="0" fillId="0" borderId="12" xfId="0" applyNumberFormat="1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1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6" fontId="0" fillId="2" borderId="4" xfId="17" applyNumberFormat="1" applyFont="1" applyFill="1" applyBorder="1" applyAlignment="1">
      <alignment wrapText="1"/>
    </xf>
    <xf numFmtId="6" fontId="0" fillId="2" borderId="0" xfId="17" applyNumberFormat="1" applyFont="1" applyFill="1" applyBorder="1" applyAlignment="1">
      <alignment wrapText="1"/>
    </xf>
    <xf numFmtId="168" fontId="0" fillId="2" borderId="5" xfId="21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Time Line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0"/>
          <c:order val="0"/>
          <c:tx>
            <c:strRef>
              <c:f>Finances!$A$11</c:f>
              <c:strCache>
                <c:ptCount val="1"/>
                <c:pt idx="0">
                  <c:v>Sales/Emp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Finances!$B$1:$O$1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Finances!$B$11:$O$11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7018200"/>
        <c:axId val="63163801"/>
      </c:lineChart>
      <c:lineChart>
        <c:grouping val="standard"/>
        <c:varyColors val="0"/>
        <c:ser>
          <c:idx val="5"/>
          <c:order val="1"/>
          <c:tx>
            <c:strRef>
              <c:f>Finances!$A$7</c:f>
              <c:strCache>
                <c:ptCount val="1"/>
                <c:pt idx="0">
                  <c:v>Asset Turn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Finances!$B$1:$L$1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Finances!$B$7:$O$7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Finances!$A$5</c:f>
              <c:strCache>
                <c:ptCount val="1"/>
                <c:pt idx="0">
                  <c:v>ROE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Finances!$B$1:$L$1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Finances!$B$5:$O$5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Finances!$A$9</c:f>
              <c:strCache>
                <c:ptCount val="1"/>
                <c:pt idx="0">
                  <c:v>Debt/Assets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Finances!$B$1:$L$1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Finances!$B$9:$O$9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Finances!$A$4</c:f>
              <c:strCache>
                <c:ptCount val="1"/>
                <c:pt idx="0">
                  <c:v>ROS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Finances!$B$1:$L$1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Finances!$B$4:$O$4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1603298"/>
        <c:axId val="15994227"/>
      </c:lineChart>
      <c:catAx>
        <c:axId val="701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163801"/>
        <c:crosses val="autoZero"/>
        <c:auto val="1"/>
        <c:lblOffset val="100"/>
        <c:noMultiLvlLbl val="0"/>
      </c:catAx>
      <c:valAx>
        <c:axId val="63163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Sales/Employee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18200"/>
        <c:crossesAt val="1"/>
        <c:crossBetween val="between"/>
        <c:dispUnits/>
      </c:valAx>
      <c:catAx>
        <c:axId val="31603298"/>
        <c:scaling>
          <c:orientation val="minMax"/>
        </c:scaling>
        <c:axPos val="b"/>
        <c:delete val="1"/>
        <c:majorTickMark val="in"/>
        <c:minorTickMark val="none"/>
        <c:tickLblPos val="nextTo"/>
        <c:crossAx val="15994227"/>
        <c:crosses val="autoZero"/>
        <c:auto val="1"/>
        <c:lblOffset val="100"/>
        <c:noMultiLvlLbl val="0"/>
      </c:catAx>
      <c:valAx>
        <c:axId val="159942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60329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'Stock Prices'!$E$1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'Stock Prices'!$A$2:$A$29</c:f>
              <c:str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strCache>
            </c:strRef>
          </c:cat>
          <c:val>
            <c:numRef>
              <c:f>'Stock Prices'!$E$4:$E$29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9730316"/>
        <c:axId val="20463981"/>
      </c:lineChart>
      <c:lineChart>
        <c:grouping val="standard"/>
        <c:varyColors val="0"/>
        <c:ser>
          <c:idx val="4"/>
          <c:order val="1"/>
          <c:tx>
            <c:strRef>
              <c:f>'Stock Prices'!$G$1</c:f>
              <c:strCache>
                <c:ptCount val="1"/>
                <c:pt idx="0">
                  <c:v>Adj. Close*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'Stock Prices'!$C$2:$C$29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'Stock Prices'!$G$4:$G$29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49958102"/>
        <c:axId val="46969735"/>
      </c:lineChart>
      <c:catAx>
        <c:axId val="9730316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crossAx val="20463981"/>
        <c:crosses val="autoZero"/>
        <c:auto val="0"/>
        <c:lblOffset val="100"/>
        <c:tickLblSkip val="5"/>
        <c:noMultiLvlLbl val="0"/>
      </c:catAx>
      <c:valAx>
        <c:axId val="20463981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crossAx val="9730316"/>
        <c:crossesAt val="1"/>
        <c:crossBetween val="between"/>
        <c:dispUnits/>
      </c:valAx>
      <c:catAx>
        <c:axId val="49958102"/>
        <c:scaling>
          <c:orientation val="maxMin"/>
        </c:scaling>
        <c:axPos val="b"/>
        <c:delete val="1"/>
        <c:majorTickMark val="in"/>
        <c:minorTickMark val="none"/>
        <c:tickLblPos val="nextTo"/>
        <c:crossAx val="46969735"/>
        <c:crosses val="autoZero"/>
        <c:auto val="1"/>
        <c:lblOffset val="100"/>
        <c:noMultiLvlLbl val="0"/>
      </c:catAx>
      <c:valAx>
        <c:axId val="4696973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Adj. Close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95810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11</xdr:row>
      <xdr:rowOff>28575</xdr:rowOff>
    </xdr:from>
    <xdr:to>
      <xdr:col>15</xdr:col>
      <xdr:colOff>28575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857250" y="1590675"/>
        <a:ext cx="72104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4</xdr:row>
      <xdr:rowOff>57150</xdr:rowOff>
    </xdr:from>
    <xdr:to>
      <xdr:col>14</xdr:col>
      <xdr:colOff>314325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4610100" y="704850"/>
        <a:ext cx="42386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20.7109375" style="1" customWidth="1"/>
    <col min="2" max="2" width="9.140625" style="1" customWidth="1"/>
    <col min="3" max="3" width="9.57421875" style="1" bestFit="1" customWidth="1"/>
    <col min="4" max="16384" width="9.140625" style="1" customWidth="1"/>
  </cols>
  <sheetData>
    <row r="1" spans="1:11" ht="13.5" thickBo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2:11" ht="13.5" thickTop="1">
      <c r="B2" s="45" t="s">
        <v>1</v>
      </c>
      <c r="C2" s="46"/>
      <c r="D2" s="47"/>
      <c r="E2" s="45" t="s">
        <v>2</v>
      </c>
      <c r="F2" s="46"/>
      <c r="G2" s="47"/>
      <c r="H2" s="45" t="s">
        <v>3</v>
      </c>
      <c r="I2" s="46"/>
      <c r="J2" s="48"/>
      <c r="K2" s="47"/>
    </row>
    <row r="3" spans="1:11" ht="13.5" thickBot="1">
      <c r="A3" s="2"/>
      <c r="B3" s="51">
        <v>1961</v>
      </c>
      <c r="C3" s="52">
        <v>1970</v>
      </c>
      <c r="D3" s="19" t="s">
        <v>4</v>
      </c>
      <c r="E3" s="51">
        <v>1971</v>
      </c>
      <c r="F3" s="52">
        <v>1980</v>
      </c>
      <c r="G3" s="19" t="s">
        <v>4</v>
      </c>
      <c r="H3" s="51">
        <v>1981</v>
      </c>
      <c r="I3" s="52">
        <v>1990</v>
      </c>
      <c r="J3" s="52">
        <v>2000</v>
      </c>
      <c r="K3" s="19" t="s">
        <v>4</v>
      </c>
    </row>
    <row r="4" spans="1:11" ht="12.75">
      <c r="A4" s="1" t="s">
        <v>5</v>
      </c>
      <c r="B4" s="20">
        <v>4666.6</v>
      </c>
      <c r="C4" s="21">
        <v>8726.7</v>
      </c>
      <c r="D4" s="22">
        <v>0.072</v>
      </c>
      <c r="E4" s="20">
        <v>9557</v>
      </c>
      <c r="F4" s="21">
        <v>24959</v>
      </c>
      <c r="G4" s="40">
        <v>0.112</v>
      </c>
      <c r="H4" s="20">
        <v>27240</v>
      </c>
      <c r="I4" s="21">
        <f>+Finances!B2</f>
        <v>49696</v>
      </c>
      <c r="J4" s="21">
        <f>+Finances!L2</f>
        <v>129853</v>
      </c>
      <c r="K4" s="40">
        <v>0.086</v>
      </c>
    </row>
    <row r="5" spans="1:11" ht="12.75">
      <c r="A5" s="1" t="s">
        <v>6</v>
      </c>
      <c r="B5" s="20">
        <v>431.8</v>
      </c>
      <c r="C5" s="21">
        <v>548.9</v>
      </c>
      <c r="D5" s="22">
        <v>0.027</v>
      </c>
      <c r="E5" s="20">
        <v>737</v>
      </c>
      <c r="F5" s="21">
        <v>2243</v>
      </c>
      <c r="G5" s="40">
        <v>0.131</v>
      </c>
      <c r="H5" s="20">
        <v>2447</v>
      </c>
      <c r="I5" s="21">
        <v>6616</v>
      </c>
      <c r="J5" s="21">
        <v>18446</v>
      </c>
      <c r="K5" s="40">
        <v>0.112</v>
      </c>
    </row>
    <row r="6" spans="1:11" ht="12.75">
      <c r="A6" s="1" t="s">
        <v>7</v>
      </c>
      <c r="B6" s="20">
        <v>238.4</v>
      </c>
      <c r="C6" s="21">
        <v>328.5</v>
      </c>
      <c r="D6" s="22">
        <v>0.036</v>
      </c>
      <c r="E6" s="20">
        <v>510</v>
      </c>
      <c r="F6" s="21">
        <v>1514</v>
      </c>
      <c r="G6" s="40">
        <v>0.128</v>
      </c>
      <c r="H6" s="20">
        <v>1652</v>
      </c>
      <c r="I6" s="21">
        <f>+Finances!B3</f>
        <v>4303</v>
      </c>
      <c r="J6" s="21">
        <f>+Finances!L3</f>
        <v>12735</v>
      </c>
      <c r="K6" s="40">
        <v>0.114</v>
      </c>
    </row>
    <row r="7" spans="1:11" ht="12.75">
      <c r="A7" s="3" t="s">
        <v>8</v>
      </c>
      <c r="B7" s="23">
        <f>+B6/B4</f>
        <v>0.05108644409205845</v>
      </c>
      <c r="C7" s="24">
        <f>+C6/C4</f>
        <v>0.037643095328130906</v>
      </c>
      <c r="D7" s="25"/>
      <c r="E7" s="23">
        <f>+E6/E4</f>
        <v>0.053364026368107144</v>
      </c>
      <c r="F7" s="24">
        <f>+F6/F4</f>
        <v>0.06065948154974157</v>
      </c>
      <c r="G7" s="41"/>
      <c r="H7" s="23">
        <f>+H6/H4</f>
        <v>0.06064610866372981</v>
      </c>
      <c r="I7" s="24">
        <f>+I6/I4</f>
        <v>0.08658644558918223</v>
      </c>
      <c r="J7" s="24">
        <f>+J6/J4</f>
        <v>0.09807243575427599</v>
      </c>
      <c r="K7" s="41"/>
    </row>
    <row r="8" spans="1:11" ht="12.75">
      <c r="A8" s="3" t="s">
        <v>9</v>
      </c>
      <c r="B8" s="26">
        <v>0.148</v>
      </c>
      <c r="C8" s="27">
        <v>0.126</v>
      </c>
      <c r="D8" s="25"/>
      <c r="E8" s="23">
        <v>0.172</v>
      </c>
      <c r="F8" s="24">
        <v>0.195</v>
      </c>
      <c r="G8" s="41"/>
      <c r="H8" s="23">
        <v>0.181</v>
      </c>
      <c r="I8" s="24">
        <f>+Finances!B5</f>
        <v>0.202</v>
      </c>
      <c r="J8" s="24">
        <f>+Finances!L5</f>
        <v>0.275</v>
      </c>
      <c r="K8" s="41"/>
    </row>
    <row r="9" spans="1:11" ht="12.75">
      <c r="A9" s="1" t="s">
        <v>20</v>
      </c>
      <c r="B9" s="20">
        <v>6283.7</v>
      </c>
      <c r="C9" s="21">
        <v>7026.7</v>
      </c>
      <c r="D9" s="22">
        <v>0.012</v>
      </c>
      <c r="E9" s="20">
        <v>10870.5</v>
      </c>
      <c r="F9" s="21">
        <v>12173</v>
      </c>
      <c r="G9" s="22">
        <v>0.013</v>
      </c>
      <c r="H9" s="55">
        <v>13765</v>
      </c>
      <c r="I9" s="56">
        <v>50345</v>
      </c>
      <c r="J9" s="56">
        <v>440421</v>
      </c>
      <c r="K9" s="57">
        <v>0.2</v>
      </c>
    </row>
    <row r="10" spans="1:11" ht="25.5">
      <c r="A10" s="1" t="s">
        <v>10</v>
      </c>
      <c r="B10" s="28">
        <v>65.7</v>
      </c>
      <c r="C10" s="16">
        <v>83</v>
      </c>
      <c r="D10" s="22">
        <v>0.026</v>
      </c>
      <c r="E10" s="28">
        <v>97.9</v>
      </c>
      <c r="F10" s="16">
        <v>119.4</v>
      </c>
      <c r="G10" s="40">
        <v>0.022</v>
      </c>
      <c r="H10" s="28">
        <v>126.4</v>
      </c>
      <c r="I10" s="16">
        <v>330.2</v>
      </c>
      <c r="J10" s="16">
        <v>1320.28</v>
      </c>
      <c r="K10" s="40">
        <v>0.132</v>
      </c>
    </row>
    <row r="11" spans="1:11" ht="12.75">
      <c r="A11" s="1" t="s">
        <v>11</v>
      </c>
      <c r="B11" s="29">
        <v>279547</v>
      </c>
      <c r="C11" s="30">
        <v>396583</v>
      </c>
      <c r="D11" s="31"/>
      <c r="E11" s="29">
        <v>402000</v>
      </c>
      <c r="F11" s="30">
        <v>366000</v>
      </c>
      <c r="G11" s="40"/>
      <c r="H11" s="29">
        <v>404000</v>
      </c>
      <c r="I11" s="30">
        <f>+Finances!B10</f>
        <v>298000</v>
      </c>
      <c r="J11" s="30">
        <f>+Finances!L10</f>
        <v>313000</v>
      </c>
      <c r="K11" s="40"/>
    </row>
    <row r="12" spans="1:11" ht="12.75">
      <c r="A12" s="4" t="s">
        <v>14</v>
      </c>
      <c r="B12" s="32">
        <f>+(B4/B11)*1000000</f>
        <v>16693.436166369163</v>
      </c>
      <c r="C12" s="33">
        <f>+(C4/C11)*1000000</f>
        <v>22004.72536644284</v>
      </c>
      <c r="D12" s="34"/>
      <c r="E12" s="32">
        <f>+(E4/E11)*1000000</f>
        <v>23773.63184079602</v>
      </c>
      <c r="F12" s="33">
        <f>+(F4/F11)*1000000</f>
        <v>68193.98907103826</v>
      </c>
      <c r="G12" s="42"/>
      <c r="H12" s="32">
        <f>+(H4/H11)*1000000</f>
        <v>67425.74257425743</v>
      </c>
      <c r="I12" s="33">
        <f>+(I4/I11)*1000000</f>
        <v>166765.10067114094</v>
      </c>
      <c r="J12" s="33">
        <f>+(J4/J11)*1000000</f>
        <v>414865.81469648564</v>
      </c>
      <c r="K12" s="42"/>
    </row>
    <row r="13" spans="1:11" ht="12.75">
      <c r="A13" s="1" t="s">
        <v>12</v>
      </c>
      <c r="B13" s="35">
        <v>523</v>
      </c>
      <c r="C13" s="36">
        <v>982</v>
      </c>
      <c r="D13" s="22">
        <v>0.072</v>
      </c>
      <c r="E13" s="35">
        <v>1063</v>
      </c>
      <c r="F13" s="36">
        <v>2626</v>
      </c>
      <c r="G13" s="40">
        <v>0.106</v>
      </c>
      <c r="H13" s="35">
        <v>2708</v>
      </c>
      <c r="I13" s="36">
        <v>5926.3</v>
      </c>
      <c r="J13" s="36">
        <v>10052.1</v>
      </c>
      <c r="K13" s="40">
        <v>0.072</v>
      </c>
    </row>
    <row r="14" spans="1:11" ht="13.5" thickBot="1">
      <c r="A14" s="4" t="s">
        <v>15</v>
      </c>
      <c r="B14" s="37">
        <f>+B4/(B13*1000)</f>
        <v>0.008922753346080307</v>
      </c>
      <c r="C14" s="38">
        <f>+C4/(C13*1000)</f>
        <v>0.008886659877800409</v>
      </c>
      <c r="D14" s="39"/>
      <c r="E14" s="37">
        <f>+E4/(E13*1000)</f>
        <v>0.008990592662276576</v>
      </c>
      <c r="F14" s="38">
        <f>+F4/(F13*1000)</f>
        <v>0.009504569687738005</v>
      </c>
      <c r="G14" s="39"/>
      <c r="H14" s="37">
        <f>+H4/(H13*1000)</f>
        <v>0.010059084194977844</v>
      </c>
      <c r="I14" s="38">
        <f>+I4/(I13*1000)</f>
        <v>0.008385670654539932</v>
      </c>
      <c r="J14" s="38">
        <f>+J4/(J13*1000)</f>
        <v>0.01291799723440873</v>
      </c>
      <c r="K14" s="39"/>
    </row>
    <row r="15" ht="13.5" thickTop="1"/>
    <row r="16" ht="12.75">
      <c r="F16" s="18"/>
    </row>
    <row r="17" spans="2:10" ht="12.75">
      <c r="B17" s="53"/>
      <c r="C17" s="54"/>
      <c r="E17" s="53"/>
      <c r="F17" s="54"/>
      <c r="H17" s="53"/>
      <c r="I17" s="54"/>
      <c r="J17" s="53"/>
    </row>
    <row r="18" spans="3:9" ht="12.75">
      <c r="C18" s="54"/>
      <c r="F18" s="54"/>
      <c r="I18" s="54"/>
    </row>
    <row r="19" spans="3:9" ht="12.75">
      <c r="C19" s="54"/>
      <c r="F19" s="54"/>
      <c r="I19" s="54"/>
    </row>
    <row r="20" spans="3:9" ht="12.75">
      <c r="C20" s="54"/>
      <c r="F20" s="54"/>
      <c r="I20" s="54"/>
    </row>
    <row r="21" spans="3:9" ht="12.75">
      <c r="C21" s="54"/>
      <c r="F21" s="54"/>
      <c r="I21" s="54"/>
    </row>
    <row r="22" spans="3:9" ht="12.75">
      <c r="C22" s="54"/>
      <c r="F22" s="54"/>
      <c r="I22" s="54"/>
    </row>
    <row r="23" spans="3:9" ht="12.75">
      <c r="C23" s="54"/>
      <c r="F23" s="54"/>
      <c r="I23" s="54"/>
    </row>
    <row r="24" spans="3:9" ht="12.75">
      <c r="C24" s="54"/>
      <c r="F24" s="54"/>
      <c r="I24" s="54"/>
    </row>
    <row r="25" spans="3:9" ht="12.75">
      <c r="C25" s="54"/>
      <c r="F25" s="54"/>
      <c r="I25" s="54"/>
    </row>
    <row r="26" spans="3:9" ht="12.75">
      <c r="C26" s="54"/>
      <c r="F26" s="54"/>
      <c r="I26" s="54"/>
    </row>
    <row r="27" ht="12.75">
      <c r="I27" s="54"/>
    </row>
    <row r="28" ht="12.75">
      <c r="I28" s="54"/>
    </row>
    <row r="29" ht="12.75">
      <c r="I29" s="54"/>
    </row>
    <row r="30" ht="12.75">
      <c r="I30" s="54"/>
    </row>
    <row r="31" ht="12.75">
      <c r="I31" s="54"/>
    </row>
    <row r="32" ht="12.75">
      <c r="I32" s="54"/>
    </row>
    <row r="33" ht="12.75">
      <c r="I33" s="54"/>
    </row>
    <row r="34" ht="12.75">
      <c r="I34" s="54"/>
    </row>
    <row r="35" ht="12.75">
      <c r="I35" s="54"/>
    </row>
    <row r="36" ht="12.75">
      <c r="I36" s="54"/>
    </row>
  </sheetData>
  <mergeCells count="4">
    <mergeCell ref="A1:K1"/>
    <mergeCell ref="B2:D2"/>
    <mergeCell ref="E2:G2"/>
    <mergeCell ref="H2:K2"/>
  </mergeCells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1">
      <selection activeCell="A1" sqref="A1"/>
    </sheetView>
  </sheetViews>
  <sheetFormatPr defaultColWidth="9.140625" defaultRowHeight="12.75"/>
  <cols>
    <col min="1" max="1" width="12.57421875" style="5" customWidth="1"/>
    <col min="2" max="17" width="7.7109375" style="5" customWidth="1"/>
    <col min="18" max="16384" width="9.140625" style="5" customWidth="1"/>
  </cols>
  <sheetData>
    <row r="1" spans="2:17" ht="11.25">
      <c r="B1" s="6">
        <v>1990</v>
      </c>
      <c r="C1" s="6">
        <v>1991</v>
      </c>
      <c r="D1" s="6">
        <v>1992</v>
      </c>
      <c r="E1" s="6">
        <v>1993</v>
      </c>
      <c r="F1" s="6">
        <v>1994</v>
      </c>
      <c r="G1" s="6">
        <v>1995</v>
      </c>
      <c r="H1" s="6">
        <v>1996</v>
      </c>
      <c r="I1" s="6">
        <v>1997</v>
      </c>
      <c r="J1" s="6">
        <v>1998</v>
      </c>
      <c r="K1" s="6">
        <v>1999</v>
      </c>
      <c r="L1" s="6">
        <v>2000</v>
      </c>
      <c r="M1" s="6">
        <v>2001</v>
      </c>
      <c r="N1" s="6">
        <v>2002</v>
      </c>
      <c r="O1" s="6">
        <v>2003</v>
      </c>
      <c r="P1" s="6">
        <v>2004</v>
      </c>
      <c r="Q1" s="6">
        <v>2005</v>
      </c>
    </row>
    <row r="2" spans="1:17" ht="11.25">
      <c r="A2" s="5" t="s">
        <v>5</v>
      </c>
      <c r="B2" s="7">
        <v>49696</v>
      </c>
      <c r="C2" s="7">
        <v>51283</v>
      </c>
      <c r="D2" s="7">
        <v>55051</v>
      </c>
      <c r="E2" s="7">
        <v>55701</v>
      </c>
      <c r="F2" s="7">
        <v>60109</v>
      </c>
      <c r="G2" s="7">
        <v>70028</v>
      </c>
      <c r="H2" s="7">
        <v>79179</v>
      </c>
      <c r="I2" s="7">
        <v>90840</v>
      </c>
      <c r="J2" s="7">
        <v>100469</v>
      </c>
      <c r="K2" s="7">
        <v>111630</v>
      </c>
      <c r="L2" s="7">
        <v>129853</v>
      </c>
      <c r="M2" s="7">
        <v>126416</v>
      </c>
      <c r="N2" s="7">
        <v>132210</v>
      </c>
      <c r="O2" s="7">
        <v>134187</v>
      </c>
      <c r="P2" s="7">
        <v>152866</v>
      </c>
      <c r="Q2" s="7">
        <v>149702</v>
      </c>
    </row>
    <row r="3" spans="1:17" ht="11.25">
      <c r="A3" s="5" t="s">
        <v>21</v>
      </c>
      <c r="B3" s="8">
        <v>4303</v>
      </c>
      <c r="C3" s="8">
        <v>2636</v>
      </c>
      <c r="D3" s="8">
        <v>4725</v>
      </c>
      <c r="E3" s="8">
        <v>4315</v>
      </c>
      <c r="F3" s="8">
        <v>4726</v>
      </c>
      <c r="G3" s="8">
        <v>6573</v>
      </c>
      <c r="H3" s="8">
        <v>7280</v>
      </c>
      <c r="I3" s="8">
        <v>8203</v>
      </c>
      <c r="J3" s="8">
        <v>9296</v>
      </c>
      <c r="K3" s="8">
        <v>10717</v>
      </c>
      <c r="L3" s="8">
        <v>12735</v>
      </c>
      <c r="M3" s="8">
        <v>13684</v>
      </c>
      <c r="N3" s="8">
        <v>14118</v>
      </c>
      <c r="O3" s="8">
        <v>15002</v>
      </c>
      <c r="P3" s="8">
        <v>16819</v>
      </c>
      <c r="Q3" s="8">
        <v>16353</v>
      </c>
    </row>
    <row r="4" spans="1:17" s="9" customFormat="1" ht="10.5">
      <c r="A4" s="9" t="s">
        <v>8</v>
      </c>
      <c r="B4" s="10">
        <f>+B3/B2</f>
        <v>0.08658644558918223</v>
      </c>
      <c r="C4" s="10">
        <f aca="true" t="shared" si="0" ref="C4:L4">+C3/C2</f>
        <v>0.05140104908059201</v>
      </c>
      <c r="D4" s="10">
        <f t="shared" si="0"/>
        <v>0.08582950355125248</v>
      </c>
      <c r="E4" s="10">
        <f t="shared" si="0"/>
        <v>0.07746719089423888</v>
      </c>
      <c r="F4" s="10">
        <f t="shared" si="0"/>
        <v>0.07862383336937896</v>
      </c>
      <c r="G4" s="10">
        <f t="shared" si="0"/>
        <v>0.0938624550179928</v>
      </c>
      <c r="H4" s="10">
        <f t="shared" si="0"/>
        <v>0.09194357089632352</v>
      </c>
      <c r="I4" s="10">
        <f t="shared" si="0"/>
        <v>0.09030162923822105</v>
      </c>
      <c r="J4" s="10">
        <f t="shared" si="0"/>
        <v>0.09252605281231026</v>
      </c>
      <c r="K4" s="10">
        <f t="shared" si="0"/>
        <v>0.09600465824599122</v>
      </c>
      <c r="L4" s="10">
        <f t="shared" si="0"/>
        <v>0.09807243575427599</v>
      </c>
      <c r="M4" s="10">
        <f>+M3/M2</f>
        <v>0.10824579167194026</v>
      </c>
      <c r="N4" s="10">
        <f>+N3/N2</f>
        <v>0.10678466076696165</v>
      </c>
      <c r="O4" s="10">
        <f>+O3/O2</f>
        <v>0.11179920558623413</v>
      </c>
      <c r="P4" s="10">
        <f>+P3/P2</f>
        <v>0.11002446587207096</v>
      </c>
      <c r="Q4" s="10">
        <f>+Q3/Q2</f>
        <v>0.10923701754151581</v>
      </c>
    </row>
    <row r="5" spans="1:17" ht="11.25">
      <c r="A5" s="5" t="s">
        <v>9</v>
      </c>
      <c r="B5" s="11">
        <v>0.202</v>
      </c>
      <c r="C5" s="11">
        <v>0.122</v>
      </c>
      <c r="D5" s="11">
        <v>0.209</v>
      </c>
      <c r="E5" s="11">
        <v>0.175</v>
      </c>
      <c r="F5" s="11">
        <v>0.181</v>
      </c>
      <c r="G5" s="11">
        <v>0.235</v>
      </c>
      <c r="H5" s="11">
        <v>0.24</v>
      </c>
      <c r="I5" s="11">
        <v>0.25</v>
      </c>
      <c r="J5" s="11">
        <v>0.257</v>
      </c>
      <c r="K5" s="11">
        <v>0.268</v>
      </c>
      <c r="L5" s="11">
        <v>0.275</v>
      </c>
      <c r="M5" s="11">
        <v>0.271</v>
      </c>
      <c r="N5" s="11">
        <v>0.258</v>
      </c>
      <c r="O5" s="11">
        <v>0.221</v>
      </c>
      <c r="P5" s="11"/>
      <c r="Q5" s="11"/>
    </row>
    <row r="6" spans="1:17" ht="11.25">
      <c r="A6" s="5" t="s">
        <v>16</v>
      </c>
      <c r="B6" s="8">
        <v>152000</v>
      </c>
      <c r="C6" s="8">
        <v>166508</v>
      </c>
      <c r="D6" s="8">
        <v>192876</v>
      </c>
      <c r="E6" s="8">
        <v>251506</v>
      </c>
      <c r="F6" s="8">
        <v>185871</v>
      </c>
      <c r="G6" s="8">
        <v>228035</v>
      </c>
      <c r="H6" s="8">
        <v>272402</v>
      </c>
      <c r="I6" s="8">
        <v>304012</v>
      </c>
      <c r="J6" s="8">
        <v>355935</v>
      </c>
      <c r="K6" s="8">
        <v>405200</v>
      </c>
      <c r="L6" s="8">
        <v>437006</v>
      </c>
      <c r="M6" s="8">
        <v>495023</v>
      </c>
      <c r="N6" s="8">
        <v>575244</v>
      </c>
      <c r="O6" s="8">
        <v>647483</v>
      </c>
      <c r="P6" s="8">
        <v>750507</v>
      </c>
      <c r="Q6" s="8">
        <v>673342</v>
      </c>
    </row>
    <row r="7" spans="1:17" ht="11.25">
      <c r="A7" s="9" t="s">
        <v>17</v>
      </c>
      <c r="B7" s="12">
        <f aca="true" t="shared" si="1" ref="B7:J7">+B2/B6</f>
        <v>0.32694736842105265</v>
      </c>
      <c r="C7" s="12">
        <f t="shared" si="1"/>
        <v>0.3079912076296634</v>
      </c>
      <c r="D7" s="12">
        <f t="shared" si="1"/>
        <v>0.28542172172794955</v>
      </c>
      <c r="E7" s="12">
        <f t="shared" si="1"/>
        <v>0.221469865530047</v>
      </c>
      <c r="F7" s="12">
        <f t="shared" si="1"/>
        <v>0.32339095394117423</v>
      </c>
      <c r="G7" s="12">
        <f t="shared" si="1"/>
        <v>0.30709320937575374</v>
      </c>
      <c r="H7" s="12">
        <f t="shared" si="1"/>
        <v>0.29066967202883975</v>
      </c>
      <c r="I7" s="12">
        <f t="shared" si="1"/>
        <v>0.29880399457916135</v>
      </c>
      <c r="J7" s="12">
        <f t="shared" si="1"/>
        <v>0.2822678298003849</v>
      </c>
      <c r="K7" s="12">
        <f aca="true" t="shared" si="2" ref="K7:Q7">+K2/K6</f>
        <v>0.2754935834155972</v>
      </c>
      <c r="L7" s="12">
        <f t="shared" si="2"/>
        <v>0.2971423733312586</v>
      </c>
      <c r="M7" s="12">
        <f t="shared" si="2"/>
        <v>0.2553739927235704</v>
      </c>
      <c r="N7" s="12">
        <f t="shared" si="2"/>
        <v>0.22983290568871645</v>
      </c>
      <c r="O7" s="12">
        <f t="shared" si="2"/>
        <v>0.2072440511951665</v>
      </c>
      <c r="P7" s="12">
        <f t="shared" si="2"/>
        <v>0.20368364319053653</v>
      </c>
      <c r="Q7" s="12">
        <f t="shared" si="2"/>
        <v>0.22232684133768577</v>
      </c>
    </row>
    <row r="8" spans="1:17" ht="11.25">
      <c r="A8" s="5" t="s">
        <v>18</v>
      </c>
      <c r="B8" s="8">
        <v>20886</v>
      </c>
      <c r="C8" s="8">
        <v>22602</v>
      </c>
      <c r="D8" s="8">
        <v>25298</v>
      </c>
      <c r="E8" s="8">
        <v>28194</v>
      </c>
      <c r="F8" s="8">
        <v>36979</v>
      </c>
      <c r="G8" s="8">
        <v>51027</v>
      </c>
      <c r="H8" s="8">
        <v>49246</v>
      </c>
      <c r="I8" s="8">
        <v>46603</v>
      </c>
      <c r="J8" s="8">
        <v>59663</v>
      </c>
      <c r="K8" s="8">
        <v>71427</v>
      </c>
      <c r="L8" s="8">
        <v>82132</v>
      </c>
      <c r="M8" s="8">
        <v>79806</v>
      </c>
      <c r="N8" s="8">
        <v>140632</v>
      </c>
      <c r="O8" s="8">
        <v>195725</v>
      </c>
      <c r="P8" s="8">
        <v>212670</v>
      </c>
      <c r="Q8" s="8">
        <v>212281</v>
      </c>
    </row>
    <row r="9" spans="1:17" ht="11.25">
      <c r="A9" s="9" t="s">
        <v>19</v>
      </c>
      <c r="B9" s="10">
        <f aca="true" t="shared" si="3" ref="B9:J9">+B8/B6</f>
        <v>0.13740789473684212</v>
      </c>
      <c r="C9" s="10">
        <f t="shared" si="3"/>
        <v>0.13574122564681576</v>
      </c>
      <c r="D9" s="10">
        <f t="shared" si="3"/>
        <v>0.13116199008689522</v>
      </c>
      <c r="E9" s="10">
        <f t="shared" si="3"/>
        <v>0.11210070535096578</v>
      </c>
      <c r="F9" s="10">
        <f t="shared" si="3"/>
        <v>0.19894980927632605</v>
      </c>
      <c r="G9" s="10">
        <f t="shared" si="3"/>
        <v>0.22376828118490583</v>
      </c>
      <c r="H9" s="10">
        <f t="shared" si="3"/>
        <v>0.18078428205372943</v>
      </c>
      <c r="I9" s="10">
        <f t="shared" si="3"/>
        <v>0.15329329105430048</v>
      </c>
      <c r="J9" s="10">
        <f t="shared" si="3"/>
        <v>0.16762330200738898</v>
      </c>
      <c r="K9" s="10">
        <f aca="true" t="shared" si="4" ref="K9:Q9">+K8/K6</f>
        <v>0.17627591312931887</v>
      </c>
      <c r="L9" s="10">
        <f t="shared" si="4"/>
        <v>0.1879424996453138</v>
      </c>
      <c r="M9" s="10">
        <f t="shared" si="4"/>
        <v>0.16121675154487772</v>
      </c>
      <c r="N9" s="10">
        <f t="shared" si="4"/>
        <v>0.24447364944267128</v>
      </c>
      <c r="O9" s="10">
        <f t="shared" si="4"/>
        <v>0.3022859287425307</v>
      </c>
      <c r="P9" s="10">
        <f t="shared" si="4"/>
        <v>0.28336844293257757</v>
      </c>
      <c r="Q9" s="10">
        <f t="shared" si="4"/>
        <v>0.31526475401801757</v>
      </c>
    </row>
    <row r="10" spans="1:17" ht="11.25">
      <c r="A10" s="5" t="s">
        <v>13</v>
      </c>
      <c r="B10" s="13">
        <v>298000</v>
      </c>
      <c r="C10" s="13">
        <v>284000</v>
      </c>
      <c r="D10" s="13">
        <v>268000</v>
      </c>
      <c r="E10" s="13">
        <v>222000</v>
      </c>
      <c r="F10" s="13">
        <v>221000</v>
      </c>
      <c r="G10" s="13">
        <v>222000</v>
      </c>
      <c r="H10" s="13">
        <v>239000</v>
      </c>
      <c r="I10" s="13">
        <v>276000</v>
      </c>
      <c r="J10" s="13">
        <v>293000</v>
      </c>
      <c r="K10" s="13">
        <v>310000</v>
      </c>
      <c r="L10" s="13">
        <v>313000</v>
      </c>
      <c r="M10" s="13">
        <v>310000</v>
      </c>
      <c r="N10" s="13">
        <v>315000</v>
      </c>
      <c r="O10" s="13">
        <v>305000</v>
      </c>
      <c r="P10" s="13"/>
      <c r="Q10" s="13"/>
    </row>
    <row r="11" spans="1:17" ht="11.25">
      <c r="A11" s="9" t="s">
        <v>14</v>
      </c>
      <c r="B11" s="14">
        <f aca="true" t="shared" si="5" ref="B11:O11">+(B2)*1000000/B10</f>
        <v>166765.10067114094</v>
      </c>
      <c r="C11" s="14">
        <f t="shared" si="5"/>
        <v>180573.94366197183</v>
      </c>
      <c r="D11" s="14">
        <f t="shared" si="5"/>
        <v>205414.1791044776</v>
      </c>
      <c r="E11" s="14">
        <f t="shared" si="5"/>
        <v>250905.4054054054</v>
      </c>
      <c r="F11" s="14">
        <f t="shared" si="5"/>
        <v>271986.42533936654</v>
      </c>
      <c r="G11" s="14">
        <f t="shared" si="5"/>
        <v>315441.4414414414</v>
      </c>
      <c r="H11" s="14">
        <f t="shared" si="5"/>
        <v>331292.8870292887</v>
      </c>
      <c r="I11" s="14">
        <f t="shared" si="5"/>
        <v>329130.4347826087</v>
      </c>
      <c r="J11" s="14">
        <f t="shared" si="5"/>
        <v>342897.6109215017</v>
      </c>
      <c r="K11" s="14">
        <f t="shared" si="5"/>
        <v>360096.77419354836</v>
      </c>
      <c r="L11" s="14">
        <f t="shared" si="5"/>
        <v>414865.81469648564</v>
      </c>
      <c r="M11" s="14">
        <f t="shared" si="5"/>
        <v>407793.5483870968</v>
      </c>
      <c r="N11" s="14">
        <f t="shared" si="5"/>
        <v>419714.28571428574</v>
      </c>
      <c r="O11" s="14">
        <f t="shared" si="5"/>
        <v>439957.37704918033</v>
      </c>
      <c r="P11" s="14" t="e">
        <f>+(P2)*1000000/P10</f>
        <v>#DIV/0!</v>
      </c>
      <c r="Q11" s="14" t="e">
        <f>+(Q2)*1000000/Q10</f>
        <v>#DIV/0!</v>
      </c>
    </row>
  </sheetData>
  <printOptions gridLines="1" horizontalCentered="1"/>
  <pageMargins left="0.25" right="0.25" top="0.75" bottom="0.25" header="0.5" footer="0.5"/>
  <pageSetup horizontalDpi="200" verticalDpi="200" orientation="landscape" r:id="rId2"/>
  <headerFooter alignWithMargins="0">
    <oddHeader>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5" customWidth="1"/>
  </cols>
  <sheetData>
    <row r="1" spans="1:7" ht="12.7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</row>
    <row r="2" spans="1:7" ht="12.75">
      <c r="A2" s="17">
        <v>38810</v>
      </c>
      <c r="B2">
        <v>34.79</v>
      </c>
      <c r="C2">
        <v>34.99</v>
      </c>
      <c r="D2">
        <v>33.61</v>
      </c>
      <c r="E2">
        <v>33.89</v>
      </c>
      <c r="F2">
        <v>28307888</v>
      </c>
      <c r="G2">
        <v>33.89</v>
      </c>
    </row>
    <row r="3" spans="1:7" ht="12.75">
      <c r="A3" s="17">
        <v>38720</v>
      </c>
      <c r="B3">
        <v>35.1</v>
      </c>
      <c r="C3">
        <v>35.63</v>
      </c>
      <c r="D3">
        <v>32.63</v>
      </c>
      <c r="E3">
        <v>32.75</v>
      </c>
      <c r="F3">
        <v>34947070</v>
      </c>
      <c r="G3">
        <v>32.51</v>
      </c>
    </row>
    <row r="4" spans="1:7" ht="12.75">
      <c r="A4" s="17">
        <v>38355</v>
      </c>
      <c r="B4">
        <v>36.71</v>
      </c>
      <c r="C4">
        <v>36.89</v>
      </c>
      <c r="D4">
        <v>34.95</v>
      </c>
      <c r="E4">
        <v>36.13</v>
      </c>
      <c r="F4">
        <v>19883030</v>
      </c>
      <c r="G4">
        <v>34.94</v>
      </c>
    </row>
    <row r="5" spans="1:7" ht="12.75">
      <c r="A5" s="17">
        <v>37988</v>
      </c>
      <c r="B5">
        <v>31</v>
      </c>
      <c r="C5">
        <v>34.57</v>
      </c>
      <c r="D5">
        <v>30.92</v>
      </c>
      <c r="E5">
        <v>33.63</v>
      </c>
      <c r="F5">
        <v>23093810</v>
      </c>
      <c r="G5">
        <v>31.75</v>
      </c>
    </row>
    <row r="6" spans="1:7" ht="12.75">
      <c r="A6" s="17">
        <v>37623</v>
      </c>
      <c r="B6">
        <v>24.65</v>
      </c>
      <c r="C6">
        <v>26.26</v>
      </c>
      <c r="D6">
        <v>22.45</v>
      </c>
      <c r="E6">
        <v>23.14</v>
      </c>
      <c r="F6">
        <v>23240361</v>
      </c>
      <c r="G6">
        <v>21.26</v>
      </c>
    </row>
    <row r="7" spans="1:7" ht="12.75">
      <c r="A7" s="17">
        <v>37258</v>
      </c>
      <c r="B7">
        <v>40.3</v>
      </c>
      <c r="C7">
        <v>41.34</v>
      </c>
      <c r="D7">
        <v>34.49</v>
      </c>
      <c r="E7">
        <v>37.15</v>
      </c>
      <c r="F7">
        <v>24680100</v>
      </c>
      <c r="G7">
        <v>33.28</v>
      </c>
    </row>
    <row r="8" spans="1:7" ht="12.75">
      <c r="A8" s="17">
        <v>36893</v>
      </c>
      <c r="B8">
        <v>46.75</v>
      </c>
      <c r="C8">
        <v>48.75</v>
      </c>
      <c r="D8">
        <v>42.63</v>
      </c>
      <c r="E8">
        <v>45.98</v>
      </c>
      <c r="F8">
        <v>24345576</v>
      </c>
      <c r="G8">
        <v>40.54</v>
      </c>
    </row>
    <row r="9" spans="1:7" ht="12.75">
      <c r="A9" s="17">
        <v>36528</v>
      </c>
      <c r="B9">
        <v>153</v>
      </c>
      <c r="C9">
        <v>154.94</v>
      </c>
      <c r="D9">
        <v>133.06</v>
      </c>
      <c r="E9">
        <v>134</v>
      </c>
      <c r="F9">
        <v>22127550</v>
      </c>
      <c r="G9">
        <v>38.95</v>
      </c>
    </row>
    <row r="10" spans="1:7" ht="12.75">
      <c r="A10" s="17">
        <v>36164</v>
      </c>
      <c r="B10">
        <v>101.37</v>
      </c>
      <c r="C10">
        <v>105</v>
      </c>
      <c r="D10">
        <v>94.06</v>
      </c>
      <c r="E10">
        <v>104.87</v>
      </c>
      <c r="F10">
        <v>16400242</v>
      </c>
      <c r="G10">
        <v>30.11</v>
      </c>
    </row>
    <row r="11" spans="1:7" ht="12.75">
      <c r="A11" s="17">
        <v>35797</v>
      </c>
      <c r="B11">
        <v>73.31</v>
      </c>
      <c r="C11">
        <v>77.87</v>
      </c>
      <c r="D11">
        <v>70.25</v>
      </c>
      <c r="E11">
        <v>77.5</v>
      </c>
      <c r="F11">
        <v>14710350</v>
      </c>
      <c r="G11">
        <v>21.94</v>
      </c>
    </row>
    <row r="12" spans="1:7" ht="12.75">
      <c r="A12" s="17">
        <v>35432</v>
      </c>
      <c r="B12">
        <v>98.75</v>
      </c>
      <c r="C12">
        <v>107.87</v>
      </c>
      <c r="D12">
        <v>95.87</v>
      </c>
      <c r="E12">
        <v>103.5</v>
      </c>
      <c r="F12">
        <v>20005254</v>
      </c>
      <c r="G12">
        <v>14.4</v>
      </c>
    </row>
    <row r="13" spans="1:7" ht="12.75">
      <c r="A13" s="17">
        <v>35066</v>
      </c>
      <c r="B13">
        <v>71.37</v>
      </c>
      <c r="C13">
        <v>76.75</v>
      </c>
      <c r="D13">
        <v>69.5</v>
      </c>
      <c r="E13">
        <v>76.75</v>
      </c>
      <c r="F13">
        <v>14750290</v>
      </c>
      <c r="G13">
        <v>10.45</v>
      </c>
    </row>
    <row r="14" spans="1:7" ht="12.75">
      <c r="A14" s="17">
        <v>34702</v>
      </c>
      <c r="B14">
        <v>50.75</v>
      </c>
      <c r="C14">
        <v>53</v>
      </c>
      <c r="D14">
        <v>49.88</v>
      </c>
      <c r="E14">
        <v>51.5</v>
      </c>
      <c r="F14">
        <v>11795800</v>
      </c>
      <c r="G14">
        <v>6.82</v>
      </c>
    </row>
    <row r="15" spans="1:7" ht="12.75">
      <c r="A15" s="17">
        <v>34337</v>
      </c>
      <c r="B15">
        <v>104.62</v>
      </c>
      <c r="C15">
        <v>109.5</v>
      </c>
      <c r="D15">
        <v>102.62</v>
      </c>
      <c r="E15">
        <v>107.75</v>
      </c>
      <c r="F15">
        <v>15506857</v>
      </c>
      <c r="G15">
        <v>6.92</v>
      </c>
    </row>
    <row r="16" spans="1:7" ht="12.75">
      <c r="A16" s="17">
        <v>33973</v>
      </c>
      <c r="B16">
        <v>85.62</v>
      </c>
      <c r="C16">
        <v>87.25</v>
      </c>
      <c r="D16">
        <v>82.5</v>
      </c>
      <c r="E16">
        <v>86.12</v>
      </c>
      <c r="F16">
        <v>13333260</v>
      </c>
      <c r="G16">
        <v>5.39</v>
      </c>
    </row>
    <row r="17" spans="1:7" ht="12.75">
      <c r="A17" s="17">
        <v>33605</v>
      </c>
      <c r="B17">
        <v>75.62</v>
      </c>
      <c r="C17">
        <v>80.75</v>
      </c>
      <c r="D17">
        <v>73.62</v>
      </c>
      <c r="E17">
        <v>75.25</v>
      </c>
      <c r="F17">
        <v>19899654</v>
      </c>
      <c r="G17">
        <v>4.57</v>
      </c>
    </row>
    <row r="18" spans="1:7" ht="12.75">
      <c r="A18" s="17">
        <v>33240</v>
      </c>
      <c r="B18">
        <v>57.13</v>
      </c>
      <c r="C18">
        <v>64.12</v>
      </c>
      <c r="D18">
        <v>53</v>
      </c>
      <c r="E18">
        <v>64</v>
      </c>
      <c r="F18">
        <v>22886072</v>
      </c>
      <c r="G18">
        <v>3.77</v>
      </c>
    </row>
    <row r="19" spans="1:7" ht="12.75">
      <c r="A19" s="17">
        <v>32875</v>
      </c>
      <c r="B19">
        <v>64.62</v>
      </c>
      <c r="C19">
        <v>67</v>
      </c>
      <c r="D19">
        <v>60.75</v>
      </c>
      <c r="E19">
        <v>62.25</v>
      </c>
      <c r="F19">
        <v>22307945</v>
      </c>
      <c r="G19">
        <v>3.55</v>
      </c>
    </row>
    <row r="20" spans="1:7" ht="12.75">
      <c r="A20" s="17">
        <v>32511</v>
      </c>
      <c r="B20">
        <v>44.63</v>
      </c>
      <c r="C20">
        <v>48.5</v>
      </c>
      <c r="D20">
        <v>43.5</v>
      </c>
      <c r="E20">
        <v>48.38</v>
      </c>
      <c r="F20">
        <v>20552571</v>
      </c>
      <c r="G20">
        <v>2.68</v>
      </c>
    </row>
    <row r="21" spans="1:7" ht="12.75">
      <c r="A21" s="17">
        <v>32146</v>
      </c>
      <c r="B21">
        <v>44.63</v>
      </c>
      <c r="C21">
        <v>47.88</v>
      </c>
      <c r="D21">
        <v>42.25</v>
      </c>
      <c r="E21">
        <v>45.13</v>
      </c>
      <c r="F21">
        <v>19834020</v>
      </c>
      <c r="G21">
        <v>2.42</v>
      </c>
    </row>
    <row r="22" spans="1:7" ht="12.75">
      <c r="A22" s="17">
        <v>31779</v>
      </c>
      <c r="B22">
        <v>86.37</v>
      </c>
      <c r="C22">
        <v>104</v>
      </c>
      <c r="D22">
        <v>86.37</v>
      </c>
      <c r="E22">
        <v>100.25</v>
      </c>
      <c r="F22">
        <v>33549828</v>
      </c>
      <c r="G22">
        <v>2.62</v>
      </c>
    </row>
    <row r="23" spans="1:7" ht="12.75">
      <c r="A23" s="17">
        <v>31414</v>
      </c>
      <c r="B23">
        <v>72</v>
      </c>
      <c r="C23">
        <v>74.12</v>
      </c>
      <c r="D23">
        <v>66.5</v>
      </c>
      <c r="E23">
        <v>70.87</v>
      </c>
      <c r="F23">
        <v>14821200</v>
      </c>
      <c r="G23">
        <v>1.79</v>
      </c>
    </row>
    <row r="24" spans="1:7" ht="12.75">
      <c r="A24" s="17">
        <v>31049</v>
      </c>
      <c r="B24">
        <v>56.38</v>
      </c>
      <c r="C24">
        <v>65.25</v>
      </c>
      <c r="D24">
        <v>55.63</v>
      </c>
      <c r="E24">
        <v>63.88</v>
      </c>
      <c r="F24">
        <v>17978945</v>
      </c>
      <c r="G24">
        <v>1.56</v>
      </c>
    </row>
    <row r="25" spans="1:7" ht="12.75">
      <c r="A25" s="17">
        <v>30684</v>
      </c>
      <c r="B25">
        <v>58.38</v>
      </c>
      <c r="C25">
        <v>59</v>
      </c>
      <c r="D25">
        <v>53.25</v>
      </c>
      <c r="E25">
        <v>54.38</v>
      </c>
      <c r="F25">
        <v>12005600</v>
      </c>
      <c r="G25">
        <v>1.28</v>
      </c>
    </row>
    <row r="26" spans="1:7" ht="12.75">
      <c r="A26" s="17">
        <v>30319</v>
      </c>
      <c r="B26">
        <v>93.37</v>
      </c>
      <c r="C26">
        <v>103.5</v>
      </c>
      <c r="D26">
        <v>90.75</v>
      </c>
      <c r="E26">
        <v>103.5</v>
      </c>
      <c r="F26">
        <v>19143314</v>
      </c>
      <c r="G26">
        <v>1.18</v>
      </c>
    </row>
    <row r="27" spans="1:7" ht="12.75">
      <c r="A27" s="17">
        <v>29955</v>
      </c>
      <c r="B27">
        <v>58.25</v>
      </c>
      <c r="C27">
        <v>62.63</v>
      </c>
      <c r="D27">
        <v>55</v>
      </c>
      <c r="E27">
        <v>62.5</v>
      </c>
      <c r="F27">
        <v>10810320</v>
      </c>
      <c r="G27">
        <v>0.68</v>
      </c>
    </row>
    <row r="28" spans="1:7" ht="12.75">
      <c r="A28" s="17">
        <v>29588</v>
      </c>
      <c r="B28">
        <v>61.38</v>
      </c>
      <c r="C28">
        <v>64.5</v>
      </c>
      <c r="D28">
        <v>59.13</v>
      </c>
      <c r="E28">
        <v>61.25</v>
      </c>
      <c r="F28">
        <v>10732571</v>
      </c>
      <c r="G28">
        <v>0.63</v>
      </c>
    </row>
    <row r="29" spans="1:7" ht="12.75">
      <c r="A29" s="17">
        <v>29222</v>
      </c>
      <c r="B29">
        <v>50.63</v>
      </c>
      <c r="C29">
        <v>57.5</v>
      </c>
      <c r="D29">
        <v>47.88</v>
      </c>
      <c r="E29">
        <v>55</v>
      </c>
      <c r="F29">
        <v>10475127</v>
      </c>
      <c r="G29">
        <v>0.54</v>
      </c>
    </row>
    <row r="30" spans="1:7" ht="12.75">
      <c r="A30" s="50" t="s">
        <v>30</v>
      </c>
      <c r="B30" s="50"/>
      <c r="C30" s="50"/>
      <c r="D30" s="50"/>
      <c r="E30" s="50"/>
      <c r="F30" s="50"/>
      <c r="G30" s="50"/>
    </row>
    <row r="31" spans="1:7" ht="12.75">
      <c r="A31" s="49" t="s">
        <v>29</v>
      </c>
      <c r="B31" s="49"/>
      <c r="C31" s="49"/>
      <c r="D31" s="49"/>
      <c r="E31" s="49"/>
      <c r="F31" s="49"/>
      <c r="G31" s="49"/>
    </row>
  </sheetData>
  <mergeCells count="2">
    <mergeCell ref="A31:G31"/>
    <mergeCell ref="A30:G30"/>
  </mergeCells>
  <printOptions gridLines="1" horizontalCentered="1"/>
  <pageMargins left="0.75" right="0.75" top="1" bottom="1" header="0.5" footer="0.5"/>
  <pageSetup orientation="portrait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Electric</dc:title>
  <dc:subject/>
  <dc:creator>Paul Miesing</dc:creator>
  <cp:keywords/>
  <dc:description/>
  <cp:lastModifiedBy>Business</cp:lastModifiedBy>
  <cp:lastPrinted>2006-04-17T22:43:53Z</cp:lastPrinted>
  <dcterms:created xsi:type="dcterms:W3CDTF">1997-03-19T15:25:01Z</dcterms:created>
  <dcterms:modified xsi:type="dcterms:W3CDTF">2006-04-23T20:40:43Z</dcterms:modified>
  <cp:category/>
  <cp:version/>
  <cp:contentType/>
  <cp:contentStatus/>
</cp:coreProperties>
</file>