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9105" activeTab="0"/>
  </bookViews>
  <sheets>
    <sheet name="Financials" sheetId="1" r:id="rId1"/>
  </sheets>
  <definedNames>
    <definedName name="_xlnm.Print_Area" localSheetId="0">'Financials'!$A$1:$N$38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<sst xmlns="http://schemas.openxmlformats.org/spreadsheetml/2006/main" count="32" uniqueCount="32">
  <si>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Op. exp./sales</t>
  </si>
  <si>
    <t xml:space="preserve">  ROE</t>
  </si>
  <si>
    <t xml:space="preserve">  Profit margin</t>
  </si>
  <si>
    <t xml:space="preserve">  Sales growth</t>
  </si>
  <si>
    <t>Operating Results</t>
  </si>
  <si>
    <t>Revenues</t>
  </si>
  <si>
    <t>Net income</t>
  </si>
  <si>
    <t>Financial Condition</t>
  </si>
  <si>
    <t>Total assets</t>
  </si>
  <si>
    <t>Stockholders' equity</t>
  </si>
  <si>
    <t>Cash Flow</t>
  </si>
  <si>
    <t>Net inc + dep and amort</t>
  </si>
  <si>
    <t>Capital expenditures</t>
  </si>
  <si>
    <t>Cap exp/revenues</t>
  </si>
  <si>
    <t>Cash dividends paid</t>
  </si>
  <si>
    <t>Total Debt</t>
  </si>
  <si>
    <t>ST Debt &amp; Current Portion of LT Debt</t>
  </si>
  <si>
    <t>Long Term Debt</t>
  </si>
  <si>
    <t>Deferred Taxes</t>
  </si>
  <si>
    <t>Other Liabilities</t>
  </si>
  <si>
    <t>Total Liabilities</t>
  </si>
  <si>
    <t>Operating Expenses - Total</t>
  </si>
  <si>
    <t>Operating Income</t>
  </si>
  <si>
    <t>Ending December (in Mill. USD)</t>
  </si>
  <si>
    <t xml:space="preserve">  Trading Account Income</t>
  </si>
  <si>
    <t xml:space="preserve">  Investment Income</t>
  </si>
  <si>
    <t xml:space="preserve">  Other Operating Income</t>
  </si>
  <si>
    <t xml:space="preserve">  Trust &amp; Fiduc Inc/Comm &amp; Fees</t>
  </si>
  <si>
    <t>Common Shares Out (Mills)</t>
  </si>
  <si>
    <t xml:space="preserve">  EPS</t>
  </si>
  <si>
    <t xml:space="preserve">  L-T Debt/Equity</t>
  </si>
  <si>
    <t xml:space="preserve">  Assets to equity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</si>
</sst>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&quot;$&quot;#,##0.00"/>
    <numFmt numFmtId="167" formatCode="0.0"/>
    <numFmt numFmtId="168" formatCode="&quot;$&quot;#,##0.0_);[Red]\(&quot;$&quot;#,##0.0\)"/>
    <numFmt numFmtId="169" formatCode="#,##0.0_);[Red]\(#,##0.0\)"/>
    <numFmt numFmtId="170" formatCode="0.00_);[Red]\(0.00\)"/>
    <numFmt numFmtId="171" formatCode="0.000"/>
    <numFmt numFmtId="172" formatCode="&quot;$&quot;#,##0.0000_);[Red]\(&quot;$&quot;#,##0.0000\)"/>
    <numFmt numFmtId="173" formatCode="&quot;$&quot;#,##0.000_);[Red]\(&quot;$&quot;#,##0.000\)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_);[Red]\(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0"/>
    </font>
    <font>
      <b/>
      <sz val="5.25"/>
      <name val="Arial"/>
      <family val="0"/>
    </font>
    <font>
      <sz val="5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wrapText="1"/>
    </xf>
    <xf numFmtId="1" fontId="0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8" fontId="0" fillId="0" borderId="1" xfId="0" applyNumberFormat="1" applyFont="1" applyBorder="1" applyAlignment="1">
      <alignment wrapText="1"/>
    </xf>
    <xf numFmtId="174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6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left" wrapText="1"/>
    </xf>
    <xf numFmtId="38" fontId="4" fillId="2" borderId="1" xfId="0" applyNumberFormat="1" applyFont="1" applyFill="1" applyBorder="1" applyAlignment="1">
      <alignment horizontal="right" wrapText="1"/>
    </xf>
    <xf numFmtId="165" fontId="5" fillId="2" borderId="1" xfId="0" applyNumberFormat="1" applyFont="1" applyFill="1" applyBorder="1" applyAlignment="1">
      <alignment horizontal="right" wrapText="1"/>
    </xf>
    <xf numFmtId="6" fontId="6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wrapText="1"/>
    </xf>
    <xf numFmtId="168" fontId="2" fillId="0" borderId="2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8" fontId="2" fillId="0" borderId="1" xfId="0" applyNumberFormat="1" applyFont="1" applyBorder="1" applyAlignment="1">
      <alignment wrapText="1"/>
    </xf>
    <xf numFmtId="6" fontId="5" fillId="2" borderId="1" xfId="0" applyNumberFormat="1" applyFont="1" applyFill="1" applyBorder="1" applyAlignment="1">
      <alignment horizontal="right" wrapText="1"/>
    </xf>
    <xf numFmtId="170" fontId="5" fillId="2" borderId="1" xfId="0" applyNumberFormat="1" applyFont="1" applyFill="1" applyBorder="1" applyAlignment="1">
      <alignment horizontal="right" wrapText="1"/>
    </xf>
    <xf numFmtId="1" fontId="2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Product Share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Financials!$A$6</c:f>
              <c:strCache>
                <c:ptCount val="1"/>
                <c:pt idx="0">
                  <c:v>  Trading Account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Financials!$J$2:$N$2</c:f>
              <c:numCache/>
            </c:numRef>
          </c:cat>
          <c:val>
            <c:numRef>
              <c:f>Financials!$J$7:$N$7</c:f>
              <c:numCache/>
            </c:numRef>
          </c:val>
        </c:ser>
        <c:ser>
          <c:idx val="1"/>
          <c:order val="1"/>
          <c:tx>
            <c:strRef>
              <c:f>Financials!$A$8</c:f>
              <c:strCache>
                <c:ptCount val="1"/>
                <c:pt idx="0">
                  <c:v>  Trust &amp; Fiduc Inc/Comm &amp; Fees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Financials!$J$2:$N$2</c:f>
              <c:numCache/>
            </c:numRef>
          </c:cat>
          <c:val>
            <c:numRef>
              <c:f>Financials!$J$9:$N$9</c:f>
              <c:numCache/>
            </c:numRef>
          </c:val>
        </c:ser>
        <c:ser>
          <c:idx val="2"/>
          <c:order val="2"/>
          <c:tx>
            <c:strRef>
              <c:f>Financials!$A$10</c:f>
              <c:strCache>
                <c:ptCount val="1"/>
                <c:pt idx="0">
                  <c:v>  Investment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Financials!$J$2:$N$2</c:f>
              <c:numCache/>
            </c:numRef>
          </c:cat>
          <c:val>
            <c:numRef>
              <c:f>Financials!$J$13:$N$13</c:f>
              <c:numCache/>
            </c:numRef>
          </c:val>
        </c:ser>
        <c:ser>
          <c:idx val="3"/>
          <c:order val="3"/>
          <c:tx>
            <c:strRef>
              <c:f>Financials!$A$12</c:f>
              <c:strCache>
                <c:ptCount val="1"/>
                <c:pt idx="0">
                  <c:v>  Other Operating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Financials!$J$2:$N$2</c:f>
              <c:numCache/>
            </c:numRef>
          </c:cat>
          <c:val>
            <c:numRef>
              <c:f>Financials!$J$13:$N$13</c:f>
              <c:numCache/>
            </c:numRef>
          </c:val>
        </c:ser>
        <c:overlap val="100"/>
        <c:axId val="55394899"/>
        <c:axId val="28792044"/>
      </c:barChart>
      <c:catAx>
        <c:axId val="55394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94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38100</xdr:rowOff>
    </xdr:from>
    <xdr:to>
      <xdr:col>8</xdr:col>
      <xdr:colOff>495300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1752600" y="847725"/>
        <a:ext cx="432435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14" width="8.28125" style="1" customWidth="1"/>
    <col min="15" max="16384" width="9.140625" style="1" customWidth="1"/>
  </cols>
  <sheetData>
    <row r="1" spans="1:14" ht="12.7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2"/>
      <c r="B2" s="2">
        <v>1989</v>
      </c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</row>
    <row r="3" spans="1:14" ht="12.75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0" t="s">
        <v>5</v>
      </c>
      <c r="B4" s="15">
        <v>346</v>
      </c>
      <c r="C4" s="15">
        <v>387</v>
      </c>
      <c r="D4" s="15">
        <v>570</v>
      </c>
      <c r="E4" s="15">
        <v>750</v>
      </c>
      <c r="F4" s="15">
        <v>965</v>
      </c>
      <c r="G4" s="15">
        <v>1065</v>
      </c>
      <c r="H4" s="15">
        <v>1420</v>
      </c>
      <c r="I4" s="15">
        <v>1851</v>
      </c>
      <c r="J4" s="15">
        <v>2845</v>
      </c>
      <c r="K4" s="15">
        <v>3388</v>
      </c>
      <c r="L4" s="15">
        <v>4713</v>
      </c>
      <c r="M4" s="15">
        <v>7139</v>
      </c>
      <c r="N4" s="15">
        <v>5281</v>
      </c>
    </row>
    <row r="5" spans="1:14" ht="12.75">
      <c r="A5" s="5" t="s">
        <v>3</v>
      </c>
      <c r="B5" s="6"/>
      <c r="C5" s="6">
        <f aca="true" t="shared" si="0" ref="C5:I5">+(C4-B4)/B4</f>
        <v>0.11849710982658959</v>
      </c>
      <c r="D5" s="6">
        <f t="shared" si="0"/>
        <v>0.4728682170542636</v>
      </c>
      <c r="E5" s="6">
        <f t="shared" si="0"/>
        <v>0.3157894736842105</v>
      </c>
      <c r="F5" s="6">
        <f t="shared" si="0"/>
        <v>0.2866666666666667</v>
      </c>
      <c r="G5" s="6">
        <f t="shared" si="0"/>
        <v>0.10362694300518134</v>
      </c>
      <c r="H5" s="6">
        <f t="shared" si="0"/>
        <v>0.3333333333333333</v>
      </c>
      <c r="I5" s="6">
        <f t="shared" si="0"/>
        <v>0.30352112676056336</v>
      </c>
      <c r="J5" s="6">
        <f>+(J4-I4)/I4</f>
        <v>0.5370070232306862</v>
      </c>
      <c r="K5" s="6">
        <f>+(K4-J4)/J4</f>
        <v>0.19086115992970124</v>
      </c>
      <c r="L5" s="6">
        <f>+(L4-K4)/K4</f>
        <v>0.391086186540732</v>
      </c>
      <c r="M5" s="6">
        <f>+(M4-L4)/L4</f>
        <v>0.5147464460004244</v>
      </c>
      <c r="N5" s="6">
        <f>+(N4-M4)/M4</f>
        <v>-0.2602605406919737</v>
      </c>
    </row>
    <row r="6" spans="1:14" ht="12.75">
      <c r="A6" s="16" t="s">
        <v>24</v>
      </c>
      <c r="B6" s="22"/>
      <c r="C6" s="23"/>
      <c r="D6" s="23"/>
      <c r="E6" s="23"/>
      <c r="F6" s="23"/>
      <c r="G6" s="23"/>
      <c r="H6" s="23"/>
      <c r="I6" s="24"/>
      <c r="J6" s="17">
        <v>0</v>
      </c>
      <c r="K6" s="17">
        <v>286.75</v>
      </c>
      <c r="L6" s="17">
        <v>500.5</v>
      </c>
      <c r="M6" s="17">
        <v>570.21</v>
      </c>
      <c r="N6" s="17">
        <v>0</v>
      </c>
    </row>
    <row r="7" spans="1:14" ht="12.75">
      <c r="A7" s="16"/>
      <c r="B7" s="25"/>
      <c r="C7" s="26"/>
      <c r="D7" s="26"/>
      <c r="E7" s="26"/>
      <c r="F7" s="26"/>
      <c r="G7" s="26"/>
      <c r="H7" s="26"/>
      <c r="I7" s="27"/>
      <c r="J7" s="18">
        <f>+J6/Financials!J4</f>
        <v>0</v>
      </c>
      <c r="K7" s="18">
        <f>+K6/Financials!K4</f>
        <v>0.08463695395513578</v>
      </c>
      <c r="L7" s="18">
        <f>+L6/Financials!L4</f>
        <v>0.10619562911096966</v>
      </c>
      <c r="M7" s="18">
        <f>+M6/Financials!M4</f>
        <v>0.07987253116683009</v>
      </c>
      <c r="N7" s="18">
        <f>+N6/Financials!N4</f>
        <v>0</v>
      </c>
    </row>
    <row r="8" spans="1:14" ht="25.5">
      <c r="A8" s="16" t="s">
        <v>27</v>
      </c>
      <c r="B8" s="25"/>
      <c r="C8" s="26"/>
      <c r="D8" s="26"/>
      <c r="E8" s="26"/>
      <c r="F8" s="26"/>
      <c r="G8" s="26"/>
      <c r="H8" s="26"/>
      <c r="I8" s="27"/>
      <c r="J8" s="17">
        <v>1602</v>
      </c>
      <c r="K8" s="17">
        <v>1868.62</v>
      </c>
      <c r="L8" s="17">
        <v>2613.45</v>
      </c>
      <c r="M8" s="17">
        <v>2294.15</v>
      </c>
      <c r="N8" s="17">
        <v>3030</v>
      </c>
    </row>
    <row r="9" spans="1:14" ht="12.75">
      <c r="A9" s="16"/>
      <c r="B9" s="25"/>
      <c r="C9" s="26"/>
      <c r="D9" s="26"/>
      <c r="E9" s="26"/>
      <c r="F9" s="26"/>
      <c r="G9" s="26"/>
      <c r="H9" s="26"/>
      <c r="I9" s="27"/>
      <c r="J9" s="18">
        <f>+J8/Financials!J4</f>
        <v>0.5630931458699473</v>
      </c>
      <c r="K9" s="18">
        <f>+K8/Financials!K4</f>
        <v>0.5515407319952774</v>
      </c>
      <c r="L9" s="18">
        <f>+L8/Financials!L4</f>
        <v>0.5545194143857415</v>
      </c>
      <c r="M9" s="18">
        <f>+M8/Financials!M4</f>
        <v>0.3213545314469814</v>
      </c>
      <c r="N9" s="18">
        <f>+N8/Financials!N4</f>
        <v>0.5737549706494982</v>
      </c>
    </row>
    <row r="10" spans="1:14" ht="12.75">
      <c r="A10" s="16" t="s">
        <v>25</v>
      </c>
      <c r="B10" s="25"/>
      <c r="C10" s="26"/>
      <c r="D10" s="26"/>
      <c r="E10" s="26"/>
      <c r="F10" s="26"/>
      <c r="G10" s="26"/>
      <c r="H10" s="26"/>
      <c r="I10" s="27"/>
      <c r="J10" s="17">
        <v>900.04</v>
      </c>
      <c r="K10" s="17">
        <v>1127.5</v>
      </c>
      <c r="L10" s="17">
        <v>1471.08</v>
      </c>
      <c r="M10" s="17">
        <v>2588.88</v>
      </c>
      <c r="N10" s="17">
        <v>1857</v>
      </c>
    </row>
    <row r="11" spans="1:14" ht="12.75">
      <c r="A11" s="16"/>
      <c r="B11" s="25"/>
      <c r="C11" s="26"/>
      <c r="D11" s="26"/>
      <c r="E11" s="26"/>
      <c r="F11" s="26"/>
      <c r="G11" s="26"/>
      <c r="H11" s="26"/>
      <c r="I11" s="27"/>
      <c r="J11" s="18">
        <f>+J10/Financials!J4</f>
        <v>0.3163585237258348</v>
      </c>
      <c r="K11" s="18">
        <f>+K10/Financials!K4</f>
        <v>0.3327922077922078</v>
      </c>
      <c r="L11" s="18">
        <f>+L10/Financials!L4</f>
        <v>0.3121323997453851</v>
      </c>
      <c r="M11" s="18">
        <f>+M10/Financials!M4</f>
        <v>0.36263902507353973</v>
      </c>
      <c r="N11" s="18">
        <f>+N10/Financials!N4</f>
        <v>0.3516379473584548</v>
      </c>
    </row>
    <row r="12" spans="1:14" ht="12.75">
      <c r="A12" s="16" t="s">
        <v>26</v>
      </c>
      <c r="B12" s="25"/>
      <c r="C12" s="26"/>
      <c r="D12" s="26"/>
      <c r="E12" s="26"/>
      <c r="F12" s="26"/>
      <c r="G12" s="26"/>
      <c r="H12" s="26"/>
      <c r="I12" s="27"/>
      <c r="J12" s="17">
        <v>343.5</v>
      </c>
      <c r="K12" s="17">
        <v>105.23</v>
      </c>
      <c r="L12" s="17">
        <v>128.2</v>
      </c>
      <c r="M12" s="17">
        <v>1686.2</v>
      </c>
      <c r="N12" s="17">
        <v>394</v>
      </c>
    </row>
    <row r="13" spans="1:14" ht="12.75">
      <c r="A13" s="16"/>
      <c r="B13" s="25"/>
      <c r="C13" s="26"/>
      <c r="D13" s="26"/>
      <c r="E13" s="26"/>
      <c r="F13" s="26"/>
      <c r="G13" s="26"/>
      <c r="H13" s="26"/>
      <c r="I13" s="27"/>
      <c r="J13" s="18">
        <f>+J12/Financials!J4</f>
        <v>0.12073813708260106</v>
      </c>
      <c r="K13" s="18">
        <f>+K12/Financials!K4</f>
        <v>0.031059622195985834</v>
      </c>
      <c r="L13" s="18">
        <f>+L12/Financials!L4</f>
        <v>0.02720135794610651</v>
      </c>
      <c r="M13" s="18">
        <f>+M12/Financials!M4</f>
        <v>0.2361955455946211</v>
      </c>
      <c r="N13" s="18">
        <f>+N12/Financials!N4</f>
        <v>0.07460708199204696</v>
      </c>
    </row>
    <row r="14" spans="1:14" ht="12.75">
      <c r="A14" s="7" t="s">
        <v>21</v>
      </c>
      <c r="B14" s="28"/>
      <c r="C14" s="29"/>
      <c r="D14" s="29"/>
      <c r="E14" s="29"/>
      <c r="F14" s="29"/>
      <c r="G14" s="29"/>
      <c r="H14" s="29"/>
      <c r="I14" s="30"/>
      <c r="J14" s="17">
        <v>2397.99</v>
      </c>
      <c r="K14" s="17">
        <v>2811.56</v>
      </c>
      <c r="L14" s="17">
        <v>3741.99</v>
      </c>
      <c r="M14" s="17">
        <v>5838.97</v>
      </c>
      <c r="N14" s="17">
        <v>4623</v>
      </c>
    </row>
    <row r="15" spans="1:14" ht="12.75">
      <c r="A15" s="8" t="s">
        <v>0</v>
      </c>
      <c r="B15" s="6"/>
      <c r="C15" s="6"/>
      <c r="D15" s="6"/>
      <c r="E15" s="6"/>
      <c r="F15" s="6"/>
      <c r="G15" s="6"/>
      <c r="H15" s="6"/>
      <c r="I15" s="6"/>
      <c r="J15" s="6">
        <f>+J14/J4</f>
        <v>0.842878734622144</v>
      </c>
      <c r="K15" s="6">
        <f>+K14/K4</f>
        <v>0.8298583234946871</v>
      </c>
      <c r="L15" s="6">
        <f>+L14/L4</f>
        <v>0.7939719923615531</v>
      </c>
      <c r="M15" s="6">
        <f>+M14/M4</f>
        <v>0.8178974646309007</v>
      </c>
      <c r="N15" s="6">
        <f>+N14/N4</f>
        <v>0.8754023859117591</v>
      </c>
    </row>
    <row r="16" spans="1:14" ht="12.75">
      <c r="A16" s="16" t="s">
        <v>22</v>
      </c>
      <c r="B16" s="6"/>
      <c r="C16" s="6"/>
      <c r="D16" s="6"/>
      <c r="E16" s="6"/>
      <c r="F16" s="6"/>
      <c r="G16" s="6"/>
      <c r="H16" s="6"/>
      <c r="I16" s="6"/>
      <c r="J16" s="15">
        <v>447.25</v>
      </c>
      <c r="K16" s="15">
        <v>576.54</v>
      </c>
      <c r="L16" s="15">
        <v>971.24</v>
      </c>
      <c r="M16" s="15">
        <v>1300.46</v>
      </c>
      <c r="N16" s="15">
        <v>658</v>
      </c>
    </row>
    <row r="17" spans="1:14" ht="12.75">
      <c r="A17" s="7" t="s">
        <v>6</v>
      </c>
      <c r="B17" s="19">
        <v>19</v>
      </c>
      <c r="C17" s="19">
        <v>17</v>
      </c>
      <c r="D17" s="19">
        <v>49</v>
      </c>
      <c r="E17" s="19">
        <v>81</v>
      </c>
      <c r="F17" s="19">
        <v>118</v>
      </c>
      <c r="G17" s="19">
        <v>135</v>
      </c>
      <c r="H17" s="19">
        <v>173</v>
      </c>
      <c r="I17" s="19">
        <v>234</v>
      </c>
      <c r="J17" s="19">
        <v>270.28</v>
      </c>
      <c r="K17" s="19">
        <v>348.46</v>
      </c>
      <c r="L17" s="19">
        <v>588.88</v>
      </c>
      <c r="M17" s="19">
        <v>718.14</v>
      </c>
      <c r="N17" s="19">
        <v>78</v>
      </c>
    </row>
    <row r="18" spans="1:14" ht="12.75">
      <c r="A18" s="8" t="s">
        <v>2</v>
      </c>
      <c r="B18" s="6">
        <f>+B17/B4</f>
        <v>0.05491329479768786</v>
      </c>
      <c r="C18" s="6">
        <f aca="true" t="shared" si="1" ref="C18:I18">+C17/C4</f>
        <v>0.04392764857881137</v>
      </c>
      <c r="D18" s="6">
        <f t="shared" si="1"/>
        <v>0.08596491228070176</v>
      </c>
      <c r="E18" s="6">
        <f t="shared" si="1"/>
        <v>0.108</v>
      </c>
      <c r="F18" s="6">
        <f t="shared" si="1"/>
        <v>0.12227979274611399</v>
      </c>
      <c r="G18" s="6">
        <f t="shared" si="1"/>
        <v>0.1267605633802817</v>
      </c>
      <c r="H18" s="6">
        <f t="shared" si="1"/>
        <v>0.12183098591549296</v>
      </c>
      <c r="I18" s="6">
        <f t="shared" si="1"/>
        <v>0.12641815235008103</v>
      </c>
      <c r="J18" s="6">
        <f>+J17/J4</f>
        <v>0.09500175746924427</v>
      </c>
      <c r="K18" s="6">
        <f>+K17/K4</f>
        <v>0.10285123966942149</v>
      </c>
      <c r="L18" s="6">
        <f>+L17/L4</f>
        <v>0.12494801612561002</v>
      </c>
      <c r="M18" s="6">
        <f>+M17/M4</f>
        <v>0.10059392071718729</v>
      </c>
      <c r="N18" s="6">
        <f>+N17/N4</f>
        <v>0.014769929937511835</v>
      </c>
    </row>
    <row r="19" spans="1:14" ht="12.75">
      <c r="A19" s="7" t="s">
        <v>28</v>
      </c>
      <c r="B19" s="11"/>
      <c r="C19" s="11"/>
      <c r="D19" s="11"/>
      <c r="E19" s="11"/>
      <c r="F19" s="11"/>
      <c r="G19" s="11"/>
      <c r="H19" s="11"/>
      <c r="I19" s="11"/>
      <c r="J19" s="20">
        <v>1204</v>
      </c>
      <c r="K19" s="20">
        <v>1206</v>
      </c>
      <c r="L19" s="20">
        <v>1233</v>
      </c>
      <c r="M19" s="20">
        <v>1386</v>
      </c>
      <c r="N19" s="20">
        <v>1369</v>
      </c>
    </row>
    <row r="20" spans="1:14" ht="12.75">
      <c r="A20" s="5" t="s">
        <v>29</v>
      </c>
      <c r="B20" s="5"/>
      <c r="C20" s="5"/>
      <c r="D20" s="5"/>
      <c r="E20" s="5"/>
      <c r="F20" s="5"/>
      <c r="G20" s="5"/>
      <c r="H20" s="5"/>
      <c r="I20" s="5"/>
      <c r="J20" s="31">
        <f>+J17/J19</f>
        <v>0.224485049833887</v>
      </c>
      <c r="K20" s="31">
        <f>+K17/K19</f>
        <v>0.28893864013266995</v>
      </c>
      <c r="L20" s="31">
        <f>+L17/L19</f>
        <v>0.4775993511759935</v>
      </c>
      <c r="M20" s="31">
        <f>+M17/M19</f>
        <v>0.5181385281385281</v>
      </c>
      <c r="N20" s="31">
        <f>+N17/N19</f>
        <v>0.05697589481373265</v>
      </c>
    </row>
    <row r="21" spans="1:14" ht="12.75">
      <c r="A21" s="9" t="s">
        <v>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0" t="s">
        <v>8</v>
      </c>
      <c r="B22" s="19">
        <v>3480</v>
      </c>
      <c r="C22" s="19">
        <v>4188</v>
      </c>
      <c r="D22" s="19">
        <v>5016</v>
      </c>
      <c r="E22" s="19">
        <v>5905</v>
      </c>
      <c r="F22" s="19">
        <v>6897</v>
      </c>
      <c r="G22" s="19">
        <v>7918</v>
      </c>
      <c r="H22" s="19">
        <v>10552</v>
      </c>
      <c r="I22" s="19">
        <v>13779</v>
      </c>
      <c r="J22" s="19">
        <v>16422.58</v>
      </c>
      <c r="K22" s="19">
        <v>22197.07</v>
      </c>
      <c r="L22" s="19">
        <v>29203.45</v>
      </c>
      <c r="M22" s="19">
        <v>37929.71</v>
      </c>
      <c r="N22" s="19">
        <v>40219</v>
      </c>
    </row>
    <row r="23" spans="1:14" ht="12.75">
      <c r="A23" s="16" t="s">
        <v>15</v>
      </c>
      <c r="B23" s="12"/>
      <c r="C23" s="12"/>
      <c r="D23" s="12"/>
      <c r="E23" s="12"/>
      <c r="F23" s="12"/>
      <c r="G23" s="12"/>
      <c r="H23" s="12"/>
      <c r="I23" s="12"/>
      <c r="J23" s="17">
        <v>629.69</v>
      </c>
      <c r="K23" s="17">
        <v>675.6</v>
      </c>
      <c r="L23" s="17">
        <v>922.76</v>
      </c>
      <c r="M23" s="17">
        <v>1109.26</v>
      </c>
      <c r="N23" s="17">
        <v>1308</v>
      </c>
    </row>
    <row r="24" spans="1:14" ht="25.5">
      <c r="A24" s="16" t="s">
        <v>16</v>
      </c>
      <c r="B24" s="12"/>
      <c r="C24" s="12"/>
      <c r="D24" s="12"/>
      <c r="E24" s="12"/>
      <c r="F24" s="12"/>
      <c r="G24" s="12"/>
      <c r="H24" s="12"/>
      <c r="I24" s="12"/>
      <c r="J24" s="17">
        <v>308.64</v>
      </c>
      <c r="K24" s="17">
        <v>364.6</v>
      </c>
      <c r="L24" s="17">
        <v>515.76</v>
      </c>
      <c r="M24" s="17">
        <v>379.19</v>
      </c>
      <c r="N24" s="17">
        <v>692</v>
      </c>
    </row>
    <row r="25" spans="1:14" ht="12.75">
      <c r="A25" s="16" t="s">
        <v>17</v>
      </c>
      <c r="B25" s="12"/>
      <c r="C25" s="12"/>
      <c r="D25" s="12"/>
      <c r="E25" s="12"/>
      <c r="F25" s="12"/>
      <c r="G25" s="12"/>
      <c r="H25" s="12"/>
      <c r="I25" s="12"/>
      <c r="J25" s="17">
        <v>321.05</v>
      </c>
      <c r="K25" s="17">
        <v>311</v>
      </c>
      <c r="L25" s="17">
        <v>407</v>
      </c>
      <c r="M25" s="17">
        <v>730.07</v>
      </c>
      <c r="N25" s="17">
        <v>616</v>
      </c>
    </row>
    <row r="26" spans="1:14" ht="12.75">
      <c r="A26" s="16" t="s">
        <v>18</v>
      </c>
      <c r="B26" s="12"/>
      <c r="C26" s="12"/>
      <c r="D26" s="12"/>
      <c r="E26" s="12"/>
      <c r="F26" s="12"/>
      <c r="G26" s="12"/>
      <c r="H26" s="12"/>
      <c r="I26" s="12"/>
      <c r="J26" s="17">
        <v>-59.13</v>
      </c>
      <c r="K26" s="17">
        <v>-63.21</v>
      </c>
      <c r="L26" s="17">
        <v>-68.78</v>
      </c>
      <c r="M26" s="17">
        <v>-149.87</v>
      </c>
      <c r="N26" s="17">
        <v>-245</v>
      </c>
    </row>
    <row r="27" spans="1:14" ht="12.75">
      <c r="A27" s="16" t="s">
        <v>19</v>
      </c>
      <c r="B27" s="12"/>
      <c r="C27" s="12"/>
      <c r="D27" s="12"/>
      <c r="E27" s="12"/>
      <c r="F27" s="12"/>
      <c r="G27" s="12"/>
      <c r="H27" s="12"/>
      <c r="I27" s="12"/>
      <c r="J27" s="17">
        <v>14706.9</v>
      </c>
      <c r="K27" s="17">
        <v>20156.05</v>
      </c>
      <c r="L27" s="17">
        <v>26075.53</v>
      </c>
      <c r="M27" s="17">
        <v>32740.61</v>
      </c>
      <c r="N27" s="17">
        <v>34993</v>
      </c>
    </row>
    <row r="28" spans="1:14" ht="12.75">
      <c r="A28" s="21" t="s">
        <v>20</v>
      </c>
      <c r="B28" s="12"/>
      <c r="C28" s="12"/>
      <c r="D28" s="12"/>
      <c r="E28" s="12"/>
      <c r="F28" s="12"/>
      <c r="G28" s="12"/>
      <c r="H28" s="12"/>
      <c r="I28" s="12"/>
      <c r="J28" s="19">
        <v>15277.46</v>
      </c>
      <c r="K28" s="19">
        <v>20768.44</v>
      </c>
      <c r="L28" s="19">
        <v>26929.52</v>
      </c>
      <c r="M28" s="19">
        <v>33700</v>
      </c>
      <c r="N28" s="19">
        <v>36056</v>
      </c>
    </row>
    <row r="29" spans="1:14" ht="12.75">
      <c r="A29" s="10" t="s">
        <v>9</v>
      </c>
      <c r="B29" s="15">
        <v>172</v>
      </c>
      <c r="C29" s="15">
        <v>154</v>
      </c>
      <c r="D29" s="15">
        <v>200</v>
      </c>
      <c r="E29" s="15">
        <v>259</v>
      </c>
      <c r="F29" s="15">
        <v>379</v>
      </c>
      <c r="G29" s="15">
        <v>467</v>
      </c>
      <c r="H29" s="15">
        <v>633</v>
      </c>
      <c r="I29" s="15">
        <v>955</v>
      </c>
      <c r="J29" s="15">
        <v>1145.12</v>
      </c>
      <c r="K29" s="15">
        <v>1428.62</v>
      </c>
      <c r="L29" s="15">
        <v>2273.94</v>
      </c>
      <c r="M29" s="15">
        <v>4229.71</v>
      </c>
      <c r="N29" s="15">
        <v>4163</v>
      </c>
    </row>
    <row r="30" spans="1:14" ht="12.75">
      <c r="A30" s="5" t="s">
        <v>30</v>
      </c>
      <c r="B30" s="32"/>
      <c r="C30" s="32"/>
      <c r="D30" s="32"/>
      <c r="E30" s="32"/>
      <c r="F30" s="32"/>
      <c r="G30" s="32"/>
      <c r="H30" s="32"/>
      <c r="I30" s="32"/>
      <c r="J30" s="33">
        <f>+J25/J29</f>
        <v>0.28036363001257514</v>
      </c>
      <c r="K30" s="33">
        <f>+K25/K29</f>
        <v>0.21769259845165265</v>
      </c>
      <c r="L30" s="33">
        <f>+L25/L29</f>
        <v>0.17898449387406878</v>
      </c>
      <c r="M30" s="33">
        <f>+M25/M29</f>
        <v>0.17260521406904966</v>
      </c>
      <c r="N30" s="33">
        <f>+N25/N29</f>
        <v>0.14797021378813355</v>
      </c>
    </row>
    <row r="31" spans="1:14" ht="12.75">
      <c r="A31" s="5" t="s">
        <v>1</v>
      </c>
      <c r="B31" s="6">
        <f aca="true" t="shared" si="2" ref="B31:N31">+B17/B29</f>
        <v>0.11046511627906977</v>
      </c>
      <c r="C31" s="6">
        <f t="shared" si="2"/>
        <v>0.11038961038961038</v>
      </c>
      <c r="D31" s="6">
        <f t="shared" si="2"/>
        <v>0.245</v>
      </c>
      <c r="E31" s="6">
        <f t="shared" si="2"/>
        <v>0.3127413127413127</v>
      </c>
      <c r="F31" s="6">
        <f t="shared" si="2"/>
        <v>0.3113456464379947</v>
      </c>
      <c r="G31" s="6">
        <f t="shared" si="2"/>
        <v>0.2890792291220557</v>
      </c>
      <c r="H31" s="6">
        <f t="shared" si="2"/>
        <v>0.27330173775671407</v>
      </c>
      <c r="I31" s="6">
        <f t="shared" si="2"/>
        <v>0.2450261780104712</v>
      </c>
      <c r="J31" s="6">
        <f t="shared" si="2"/>
        <v>0.23602766522285873</v>
      </c>
      <c r="K31" s="6">
        <f t="shared" si="2"/>
        <v>0.24391370693396425</v>
      </c>
      <c r="L31" s="6">
        <f t="shared" si="2"/>
        <v>0.25896901413405804</v>
      </c>
      <c r="M31" s="6">
        <f t="shared" si="2"/>
        <v>0.16978468973050162</v>
      </c>
      <c r="N31" s="6">
        <f t="shared" si="2"/>
        <v>0.018736488109536393</v>
      </c>
    </row>
    <row r="32" spans="1:14" ht="12.75">
      <c r="A32" s="5" t="s">
        <v>31</v>
      </c>
      <c r="B32" s="34">
        <f aca="true" t="shared" si="3" ref="B32:N32">+B22/B29</f>
        <v>20.232558139534884</v>
      </c>
      <c r="C32" s="34">
        <f t="shared" si="3"/>
        <v>27.194805194805195</v>
      </c>
      <c r="D32" s="34">
        <f t="shared" si="3"/>
        <v>25.08</v>
      </c>
      <c r="E32" s="34">
        <f t="shared" si="3"/>
        <v>22.7992277992278</v>
      </c>
      <c r="F32" s="34">
        <f t="shared" si="3"/>
        <v>18.19788918205805</v>
      </c>
      <c r="G32" s="34">
        <f t="shared" si="3"/>
        <v>16.955032119914346</v>
      </c>
      <c r="H32" s="34">
        <f t="shared" si="3"/>
        <v>16.669826224328595</v>
      </c>
      <c r="I32" s="34">
        <f t="shared" si="3"/>
        <v>14.4282722513089</v>
      </c>
      <c r="J32" s="34">
        <f t="shared" si="3"/>
        <v>14.341361604024035</v>
      </c>
      <c r="K32" s="34">
        <f t="shared" si="3"/>
        <v>15.53742072769526</v>
      </c>
      <c r="L32" s="34">
        <f t="shared" si="3"/>
        <v>12.842665153873893</v>
      </c>
      <c r="M32" s="34">
        <f t="shared" si="3"/>
        <v>8.967449305035096</v>
      </c>
      <c r="N32" s="34">
        <f t="shared" si="3"/>
        <v>9.661061734326207</v>
      </c>
    </row>
    <row r="33" spans="1:14" ht="12.75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9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10" t="s">
        <v>11</v>
      </c>
      <c r="B35" s="12">
        <v>72</v>
      </c>
      <c r="C35" s="12">
        <v>66</v>
      </c>
      <c r="D35" s="12">
        <v>101</v>
      </c>
      <c r="E35" s="12">
        <v>121</v>
      </c>
      <c r="F35" s="12">
        <v>162</v>
      </c>
      <c r="G35" s="12">
        <v>190</v>
      </c>
      <c r="H35" s="12">
        <v>241</v>
      </c>
      <c r="I35" s="12">
        <v>332</v>
      </c>
      <c r="J35" s="15">
        <v>393.32</v>
      </c>
      <c r="K35" s="15">
        <v>513.62</v>
      </c>
      <c r="L35" s="15">
        <v>774.51</v>
      </c>
      <c r="M35" s="15">
        <v>1418.41</v>
      </c>
      <c r="N35" s="15">
        <v>548</v>
      </c>
    </row>
    <row r="36" spans="1:14" ht="12.75">
      <c r="A36" s="10" t="s">
        <v>12</v>
      </c>
      <c r="B36" s="12">
        <v>10</v>
      </c>
      <c r="C36" s="12">
        <v>19</v>
      </c>
      <c r="D36" s="12">
        <v>27</v>
      </c>
      <c r="E36" s="12">
        <v>54</v>
      </c>
      <c r="F36" s="12">
        <v>77</v>
      </c>
      <c r="G36" s="12">
        <v>32</v>
      </c>
      <c r="H36" s="12">
        <v>166</v>
      </c>
      <c r="I36" s="12">
        <v>160</v>
      </c>
      <c r="J36" s="12">
        <v>139</v>
      </c>
      <c r="K36" s="12">
        <v>185</v>
      </c>
      <c r="L36" s="12">
        <v>283</v>
      </c>
      <c r="M36" s="12">
        <v>283</v>
      </c>
      <c r="N36" s="12">
        <v>283</v>
      </c>
    </row>
    <row r="37" spans="1:14" ht="12.75">
      <c r="A37" s="10" t="s">
        <v>13</v>
      </c>
      <c r="B37" s="14">
        <f aca="true" t="shared" si="4" ref="B37:N37">+B36/B4</f>
        <v>0.028901734104046242</v>
      </c>
      <c r="C37" s="14">
        <f t="shared" si="4"/>
        <v>0.04909560723514212</v>
      </c>
      <c r="D37" s="14">
        <f t="shared" si="4"/>
        <v>0.04736842105263158</v>
      </c>
      <c r="E37" s="14">
        <f t="shared" si="4"/>
        <v>0.072</v>
      </c>
      <c r="F37" s="14">
        <f t="shared" si="4"/>
        <v>0.07979274611398963</v>
      </c>
      <c r="G37" s="14">
        <f t="shared" si="4"/>
        <v>0.03004694835680751</v>
      </c>
      <c r="H37" s="14">
        <f t="shared" si="4"/>
        <v>0.11690140845070422</v>
      </c>
      <c r="I37" s="14">
        <f t="shared" si="4"/>
        <v>0.0864397622906537</v>
      </c>
      <c r="J37" s="14">
        <f t="shared" si="4"/>
        <v>0.04885764499121265</v>
      </c>
      <c r="K37" s="14">
        <f t="shared" si="4"/>
        <v>0.05460448642266824</v>
      </c>
      <c r="L37" s="14">
        <f t="shared" si="4"/>
        <v>0.060046679397411415</v>
      </c>
      <c r="M37" s="14">
        <f t="shared" si="4"/>
        <v>0.0396414063594341</v>
      </c>
      <c r="N37" s="14">
        <f t="shared" si="4"/>
        <v>0.05358833554251089</v>
      </c>
    </row>
    <row r="38" spans="1:14" ht="12.75">
      <c r="A38" s="10" t="s">
        <v>14</v>
      </c>
      <c r="B38" s="12">
        <v>2</v>
      </c>
      <c r="C38" s="12">
        <v>3</v>
      </c>
      <c r="D38" s="12">
        <v>5</v>
      </c>
      <c r="E38" s="12">
        <v>8</v>
      </c>
      <c r="F38" s="12">
        <v>11</v>
      </c>
      <c r="G38" s="12">
        <v>16</v>
      </c>
      <c r="H38" s="12">
        <v>24</v>
      </c>
      <c r="I38" s="12">
        <v>31</v>
      </c>
      <c r="J38" s="12">
        <v>37.09</v>
      </c>
      <c r="K38" s="12">
        <v>43.07</v>
      </c>
      <c r="L38" s="12">
        <v>45.5</v>
      </c>
      <c r="M38" s="12">
        <v>62.37</v>
      </c>
      <c r="N38" s="12">
        <v>61</v>
      </c>
    </row>
  </sheetData>
  <mergeCells count="1">
    <mergeCell ref="B6:I14"/>
  </mergeCells>
  <printOptions gridLines="1" horizontalCentered="1"/>
  <pageMargins left="0.5" right="0.5" top="0.75" bottom="0.75" header="0.5" footer="0.5"/>
  <pageSetup fitToHeight="1" fitToWidth="1" horizontalDpi="300" verticalDpi="300" orientation="landscape" scale="97" r:id="rId2"/>
  <headerFooter alignWithMargins="0">
    <oddHeader>&amp;CCharles Schwab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Charles Schwab</dc:title>
  <dc:subject/>
  <dc:creator>Paul Miesing</dc:creator>
  <cp:keywords/>
  <dc:description/>
  <cp:lastModifiedBy>Paul Miesing</cp:lastModifiedBy>
  <cp:lastPrinted>2003-02-09T03:36:15Z</cp:lastPrinted>
  <dcterms:created xsi:type="dcterms:W3CDTF">1998-01-21T15:35:10Z</dcterms:created>
  <dcterms:modified xsi:type="dcterms:W3CDTF">2003-02-09T03:36:17Z</dcterms:modified>
  <cp:category/>
  <cp:version/>
  <cp:contentType/>
  <cp:contentStatus/>
</cp:coreProperties>
</file>