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Income Statement" sheetId="1" r:id="rId1"/>
    <sheet name="Balance Sheet" sheetId="2" r:id="rId2"/>
  </sheets>
  <definedNames>
    <definedName name="ExternalData_1" localSheetId="0">'Income Statement'!$A$1:$B$28</definedName>
    <definedName name="_xlnm.Print_Area" localSheetId="1">'Balance Sheet'!$A$1:$C$31</definedName>
    <definedName name="_xlnm.Print_Area" localSheetId="0">'Income Statement'!$A$1:$D$28</definedName>
    <definedName name="TABLE" localSheetId="0">'Income Statement'!#REF!</definedName>
  </definedNames>
  <calcPr fullCalcOnLoad="1"/>
</workbook>
</file>

<file path=xl/sharedStrings.xml><?xml version="1.0" encoding="utf-8"?>
<sst xmlns="http://schemas.openxmlformats.org/spreadsheetml/2006/main" count="55" uniqueCount="51">
  <si>
    <t>Revenue</t>
  </si>
  <si>
    <t>Cost of Goods Sold</t>
  </si>
  <si>
    <t>Gross Profit</t>
  </si>
  <si>
    <t>Gross Profit Margin</t>
  </si>
  <si>
    <t>SG&amp;A Expense</t>
  </si>
  <si>
    <t>Operating Income</t>
  </si>
  <si>
    <t>Operating Margin</t>
  </si>
  <si>
    <t>Income Taxes</t>
  </si>
  <si>
    <t>Net Income After Taxes</t>
  </si>
  <si>
    <t>Net Profit Margin</t>
  </si>
  <si>
    <t>Dividends per Share</t>
  </si>
  <si>
    <t>Non Recurring</t>
  </si>
  <si>
    <t>Others</t>
  </si>
  <si>
    <t>Total Other Income/Expenses Net</t>
  </si>
  <si>
    <t>Earnings Before Interest And Taxes</t>
  </si>
  <si>
    <t>Interest Expense</t>
  </si>
  <si>
    <t>Net Tangible Assets</t>
  </si>
  <si>
    <t>Total Liabilities</t>
  </si>
  <si>
    <t>Total Current Liabilities</t>
  </si>
  <si>
    <t>Total Assets</t>
  </si>
  <si>
    <t>Other Assets</t>
  </si>
  <si>
    <t>Intangible Assets</t>
  </si>
  <si>
    <t>Goodwill</t>
  </si>
  <si>
    <t>Long Term Investments</t>
  </si>
  <si>
    <t>Assets</t>
  </si>
  <si>
    <t>Shares Outstanding (mil.)</t>
  </si>
  <si>
    <t>Total Equity</t>
  </si>
  <si>
    <t>Shareholders' Equity</t>
  </si>
  <si>
    <t>Other Noncurrent Liabilities</t>
  </si>
  <si>
    <t>Long-Term Debt</t>
  </si>
  <si>
    <t>Liabilities and Shareholders' Equity</t>
  </si>
  <si>
    <t>Millions</t>
  </si>
  <si>
    <t>EPS</t>
  </si>
  <si>
    <t xml:space="preserve">  Cash</t>
  </si>
  <si>
    <t xml:space="preserve">  Short Term Investments</t>
  </si>
  <si>
    <t xml:space="preserve">  Accounts Payable</t>
  </si>
  <si>
    <t xml:space="preserve">  Other Current Liabilities</t>
  </si>
  <si>
    <t xml:space="preserve">  Preferred Stock Equity</t>
  </si>
  <si>
    <t xml:space="preserve">  Common Stock Equity</t>
  </si>
  <si>
    <t xml:space="preserve">  Retained Earnings</t>
  </si>
  <si>
    <t xml:space="preserve">  Other Stockholder Equity</t>
  </si>
  <si>
    <t xml:space="preserve">  Short/Current Debt</t>
  </si>
  <si>
    <t>Property Plant and Eq</t>
  </si>
  <si>
    <t>Current Assets</t>
  </si>
  <si>
    <t>Asset Turnover</t>
  </si>
  <si>
    <t>Debt/Equity</t>
  </si>
  <si>
    <t xml:space="preserve">  Consumer and Small Business</t>
  </si>
  <si>
    <t xml:space="preserve">  Wealth and Investment Management</t>
  </si>
  <si>
    <t xml:space="preserve">  Business and Financial Services</t>
  </si>
  <si>
    <t>Billions</t>
  </si>
  <si>
    <t xml:space="preserve">  Capital Markets and Investment Banking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</si>
</sst>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0.0"/>
    <numFmt numFmtId="167" formatCode="#,##0.0_);[Red]\(#,##0.0\)"/>
    <numFmt numFmtId="168" formatCode="[$-409]dddd\,\ mmmm\ dd\,\ yyyy"/>
    <numFmt numFmtId="169" formatCode="&quot;$&quot;#,##0"/>
    <numFmt numFmtId="170" formatCode="#,##0.0"/>
    <numFmt numFmtId="171" formatCode="&quot;$&quot;#,##0.0_);[Red]\(&quot;$&quot;#,##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b/>
      <sz val="5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Revenues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'Income Statement'!$A$3</c:f>
              <c:strCache>
                <c:ptCount val="1"/>
                <c:pt idx="0">
                  <c:v>  Consumer and Small Business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Statement'!$B$3:$D$3</c:f>
              <c:numCache/>
            </c:numRef>
          </c:val>
        </c:ser>
        <c:ser>
          <c:idx val="1"/>
          <c:order val="1"/>
          <c:tx>
            <c:strRef>
              <c:f>'Income Statement'!$A$4</c:f>
              <c:strCache>
                <c:ptCount val="1"/>
                <c:pt idx="0">
                  <c:v>  Wealth and Investment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Statement'!$B$4:$D$4</c:f>
              <c:numCache/>
            </c:numRef>
          </c:val>
        </c:ser>
        <c:ser>
          <c:idx val="2"/>
          <c:order val="2"/>
          <c:tx>
            <c:strRef>
              <c:f>'Income Statement'!$A$5</c:f>
              <c:strCache>
                <c:ptCount val="1"/>
                <c:pt idx="0">
                  <c:v>  Business and Financial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Statement'!$B$5:$D$5</c:f>
              <c:numCache/>
            </c:numRef>
          </c:val>
        </c:ser>
        <c:ser>
          <c:idx val="3"/>
          <c:order val="3"/>
          <c:tx>
            <c:strRef>
              <c:f>'Income Statement'!$A$6</c:f>
              <c:strCache>
                <c:ptCount val="1"/>
                <c:pt idx="0">
                  <c:v>  Capital Markets and Investment Banking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Statement'!$B$6:$D$6</c:f>
              <c:numCache/>
            </c:numRef>
          </c:val>
        </c:ser>
        <c:overlap val="100"/>
        <c:axId val="44631401"/>
        <c:axId val="66138290"/>
      </c:bar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38290"/>
        <c:crosses val="autoZero"/>
        <c:auto val="1"/>
        <c:lblOffset val="100"/>
        <c:noMultiLvlLbl val="0"/>
      </c:catAx>
      <c:valAx>
        <c:axId val="6613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Bill.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Income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'Income Statement'!$A$21</c:f>
              <c:strCache>
                <c:ptCount val="1"/>
                <c:pt idx="0">
                  <c:v>  Consumer and Small Business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Statement'!$B$21:$D$21</c:f>
              <c:numCache/>
            </c:numRef>
          </c:val>
        </c:ser>
        <c:ser>
          <c:idx val="2"/>
          <c:order val="1"/>
          <c:tx>
            <c:strRef>
              <c:f>'Income Statement'!$A$22</c:f>
              <c:strCache>
                <c:ptCount val="1"/>
                <c:pt idx="0">
                  <c:v>  Wealth and Investment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Statement'!$B$22:$D$22</c:f>
              <c:numCache/>
            </c:numRef>
          </c:val>
        </c:ser>
        <c:ser>
          <c:idx val="3"/>
          <c:order val="2"/>
          <c:tx>
            <c:strRef>
              <c:f>'Income Statement'!$A$23</c:f>
              <c:strCache>
                <c:ptCount val="1"/>
                <c:pt idx="0">
                  <c:v>  Business and Financial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Statement'!$B$23:$D$23</c:f>
              <c:numCache/>
            </c:numRef>
          </c:val>
        </c:ser>
        <c:ser>
          <c:idx val="4"/>
          <c:order val="3"/>
          <c:tx>
            <c:strRef>
              <c:f>'Income Statement'!$A$24</c:f>
              <c:strCache>
                <c:ptCount val="1"/>
                <c:pt idx="0">
                  <c:v>  Capital Markets and Investment Banking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'Income Statement'!$B$1:$D$1</c:f>
              <c:numCache/>
            </c:numRef>
          </c:cat>
          <c:val>
            <c:numRef>
              <c:f>'Income Statement'!$B$24:$D$24</c:f>
              <c:numCache/>
            </c:numRef>
          </c:val>
        </c:ser>
        <c:overlap val="100"/>
        <c:axId val="58373699"/>
        <c:axId val="55601244"/>
      </c:barChart>
      <c:catAx>
        <c:axId val="5837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01244"/>
        <c:crosses val="autoZero"/>
        <c:auto val="1"/>
        <c:lblOffset val="100"/>
        <c:noMultiLvlLbl val="0"/>
      </c:catAx>
      <c:valAx>
        <c:axId val="5560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Bill.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7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161925</xdr:rowOff>
    </xdr:from>
    <xdr:to>
      <xdr:col>10</xdr:col>
      <xdr:colOff>571500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972175" y="333375"/>
        <a:ext cx="41624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15</xdr:row>
      <xdr:rowOff>152400</xdr:rowOff>
    </xdr:from>
    <xdr:to>
      <xdr:col>10</xdr:col>
      <xdr:colOff>600075</xdr:colOff>
      <xdr:row>26</xdr:row>
      <xdr:rowOff>152400</xdr:rowOff>
    </xdr:to>
    <xdr:graphicFrame>
      <xdr:nvGraphicFramePr>
        <xdr:cNvPr id="2" name="Chart 3"/>
        <xdr:cNvGraphicFramePr/>
      </xdr:nvGraphicFramePr>
      <xdr:xfrm>
        <a:off x="5991225" y="2600325"/>
        <a:ext cx="41719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7109375" style="0" customWidth="1"/>
  </cols>
  <sheetData>
    <row r="1" spans="1:4" s="11" customFormat="1" ht="13.5" thickBot="1">
      <c r="A1" s="9" t="s">
        <v>49</v>
      </c>
      <c r="B1" s="10">
        <v>2003</v>
      </c>
      <c r="C1" s="10">
        <v>2004</v>
      </c>
      <c r="D1" s="10">
        <v>2005</v>
      </c>
    </row>
    <row r="2" spans="1:4" ht="13.5" thickTop="1">
      <c r="A2" s="3" t="s">
        <v>0</v>
      </c>
      <c r="B2" s="19">
        <f>SUM(B3:B6)</f>
        <v>37.9</v>
      </c>
      <c r="C2" s="19">
        <f>SUM(C3:C6)</f>
        <v>49.400000000000006</v>
      </c>
      <c r="D2" s="19">
        <f>SUM(D3:D6)</f>
        <v>56.5</v>
      </c>
    </row>
    <row r="3" spans="1:6" ht="12.75">
      <c r="A3" s="3" t="s">
        <v>46</v>
      </c>
      <c r="B3" s="20">
        <v>19.6</v>
      </c>
      <c r="C3" s="20">
        <v>25.2</v>
      </c>
      <c r="D3" s="20">
        <v>28.9</v>
      </c>
      <c r="E3" s="20"/>
      <c r="F3" s="20"/>
    </row>
    <row r="4" spans="1:4" ht="12.75">
      <c r="A4" s="3" t="s">
        <v>47</v>
      </c>
      <c r="B4" s="20">
        <v>4</v>
      </c>
      <c r="C4" s="20">
        <v>5.9</v>
      </c>
      <c r="D4" s="20">
        <v>7.4</v>
      </c>
    </row>
    <row r="5" spans="1:4" ht="12.75">
      <c r="A5" s="3" t="s">
        <v>48</v>
      </c>
      <c r="B5" s="20">
        <v>5.9</v>
      </c>
      <c r="C5" s="20">
        <v>9.3</v>
      </c>
      <c r="D5" s="20">
        <v>11.2</v>
      </c>
    </row>
    <row r="6" spans="1:4" s="18" customFormat="1" ht="12.75">
      <c r="A6" s="17" t="s">
        <v>50</v>
      </c>
      <c r="B6" s="20">
        <v>8.4</v>
      </c>
      <c r="C6" s="20">
        <v>9</v>
      </c>
      <c r="D6" s="20">
        <v>9</v>
      </c>
    </row>
    <row r="7" spans="1:4" s="8" customFormat="1" ht="12.75">
      <c r="A7" s="6" t="s">
        <v>44</v>
      </c>
      <c r="B7" s="15">
        <f>+('Balance Sheet'!B11/'Income Statement'!B2)/1000000</f>
        <v>19.43126649076517</v>
      </c>
      <c r="C7" s="15">
        <f>+('Balance Sheet'!C11/'Income Statement'!C2)/1000000</f>
        <v>22.47888663967611</v>
      </c>
      <c r="D7" s="15"/>
    </row>
    <row r="8" spans="1:4" ht="12.75">
      <c r="A8" s="3" t="s">
        <v>1</v>
      </c>
      <c r="B8" s="20">
        <v>4.908</v>
      </c>
      <c r="C8" s="20">
        <v>6.275</v>
      </c>
      <c r="D8" s="20"/>
    </row>
    <row r="9" spans="1:4" ht="12.75">
      <c r="A9" s="3" t="s">
        <v>2</v>
      </c>
      <c r="B9" s="19">
        <f>+B2-B8</f>
        <v>32.992</v>
      </c>
      <c r="C9" s="19">
        <f>+C2-C8</f>
        <v>43.12500000000001</v>
      </c>
      <c r="D9" s="19"/>
    </row>
    <row r="10" spans="1:4" s="8" customFormat="1" ht="12.75">
      <c r="A10" s="6" t="s">
        <v>3</v>
      </c>
      <c r="B10" s="7">
        <f>+B9/B2</f>
        <v>0.8705013192612137</v>
      </c>
      <c r="C10" s="7">
        <f>+C9/C2</f>
        <v>0.8729757085020243</v>
      </c>
      <c r="D10" s="7"/>
    </row>
    <row r="11" spans="1:4" ht="12.75">
      <c r="A11" s="3" t="s">
        <v>4</v>
      </c>
      <c r="B11" s="20">
        <v>19.91</v>
      </c>
      <c r="C11" s="20">
        <v>25.745</v>
      </c>
      <c r="D11" s="20"/>
    </row>
    <row r="12" spans="1:4" ht="12.75">
      <c r="A12" s="3" t="s">
        <v>11</v>
      </c>
      <c r="B12" s="20"/>
      <c r="C12" s="20">
        <v>0.618</v>
      </c>
      <c r="D12" s="20"/>
    </row>
    <row r="13" spans="1:4" ht="12.75">
      <c r="A13" s="3" t="s">
        <v>12</v>
      </c>
      <c r="B13" s="20">
        <v>3.056</v>
      </c>
      <c r="C13" s="20">
        <v>3.433</v>
      </c>
      <c r="D13" s="20"/>
    </row>
    <row r="14" spans="1:4" ht="12.75">
      <c r="A14" s="3" t="s">
        <v>5</v>
      </c>
      <c r="B14" s="19">
        <v>21.132</v>
      </c>
      <c r="C14" s="19">
        <v>27.253</v>
      </c>
      <c r="D14" s="19"/>
    </row>
    <row r="15" spans="1:4" ht="12.75">
      <c r="A15" s="3" t="s">
        <v>6</v>
      </c>
      <c r="B15" s="4">
        <f>+B14/B2</f>
        <v>0.5575725593667546</v>
      </c>
      <c r="C15" s="4">
        <f>+C14/C2</f>
        <v>0.5516801619433198</v>
      </c>
      <c r="D15" s="4"/>
    </row>
    <row r="16" spans="1:4" ht="12.75">
      <c r="A16" s="3" t="s">
        <v>13</v>
      </c>
      <c r="B16" s="20"/>
      <c r="C16" s="20">
        <v>2.123</v>
      </c>
      <c r="D16" s="20"/>
    </row>
    <row r="17" spans="1:4" ht="12.75">
      <c r="A17" s="3" t="s">
        <v>14</v>
      </c>
      <c r="B17" s="20">
        <v>21.132</v>
      </c>
      <c r="C17" s="20">
        <v>29.376</v>
      </c>
      <c r="D17" s="20"/>
    </row>
    <row r="18" spans="1:4" ht="12.75">
      <c r="A18" s="3" t="s">
        <v>15</v>
      </c>
      <c r="B18" s="20">
        <v>5.271</v>
      </c>
      <c r="C18" s="20">
        <v>8.155</v>
      </c>
      <c r="D18" s="20"/>
    </row>
    <row r="19" spans="1:4" ht="12.75">
      <c r="A19" s="3" t="s">
        <v>7</v>
      </c>
      <c r="B19" s="20">
        <v>5.051</v>
      </c>
      <c r="C19" s="20">
        <v>7.078</v>
      </c>
      <c r="D19" s="20"/>
    </row>
    <row r="20" spans="1:5" ht="12.75">
      <c r="A20" s="3" t="s">
        <v>8</v>
      </c>
      <c r="B20" s="19">
        <f>SUM(B21:B24)</f>
        <v>10.4</v>
      </c>
      <c r="C20" s="19">
        <f>SUM(C21:C24)</f>
        <v>13.299999999999999</v>
      </c>
      <c r="D20" s="19">
        <f>SUM(D21:D24)</f>
        <v>15.899999999999999</v>
      </c>
      <c r="E20" s="20"/>
    </row>
    <row r="21" spans="1:6" ht="12.75">
      <c r="A21" s="3" t="s">
        <v>46</v>
      </c>
      <c r="B21" s="20">
        <v>5.3</v>
      </c>
      <c r="C21" s="20">
        <v>6</v>
      </c>
      <c r="D21" s="20">
        <v>7.2</v>
      </c>
      <c r="E21" s="20"/>
      <c r="F21" s="20"/>
    </row>
    <row r="22" spans="1:4" ht="12.75">
      <c r="A22" s="3" t="s">
        <v>47</v>
      </c>
      <c r="B22" s="20">
        <v>1.2</v>
      </c>
      <c r="C22" s="20">
        <v>1.6</v>
      </c>
      <c r="D22" s="20">
        <v>2.4</v>
      </c>
    </row>
    <row r="23" spans="1:4" ht="12.75">
      <c r="A23" s="3" t="s">
        <v>48</v>
      </c>
      <c r="B23" s="20">
        <v>2.1</v>
      </c>
      <c r="C23" s="20">
        <v>3.8</v>
      </c>
      <c r="D23" s="20">
        <v>4.6</v>
      </c>
    </row>
    <row r="24" spans="1:4" s="18" customFormat="1" ht="12.75">
      <c r="A24" s="17" t="s">
        <v>50</v>
      </c>
      <c r="B24" s="21">
        <v>1.8</v>
      </c>
      <c r="C24" s="21">
        <v>1.9</v>
      </c>
      <c r="D24" s="21">
        <v>1.7</v>
      </c>
    </row>
    <row r="25" spans="1:4" s="8" customFormat="1" ht="12.75">
      <c r="A25" s="6" t="s">
        <v>9</v>
      </c>
      <c r="B25" s="7">
        <f>+B20/B2</f>
        <v>0.2744063324538259</v>
      </c>
      <c r="C25" s="7">
        <f>+C20/C2</f>
        <v>0.26923076923076916</v>
      </c>
      <c r="D25" s="7"/>
    </row>
    <row r="26" spans="2:4" ht="12.75">
      <c r="B26" s="2"/>
      <c r="C26" s="2"/>
      <c r="D26" s="2"/>
    </row>
    <row r="27" spans="1:4" ht="12.75">
      <c r="A27" s="3" t="s">
        <v>32</v>
      </c>
      <c r="B27" s="5">
        <v>3.57</v>
      </c>
      <c r="C27" s="5">
        <v>3.69</v>
      </c>
      <c r="D27" s="5"/>
    </row>
    <row r="28" spans="1:4" ht="12.75">
      <c r="A28" s="3" t="s">
        <v>10</v>
      </c>
      <c r="B28" s="5">
        <v>1.44</v>
      </c>
      <c r="C28" s="5">
        <v>1.7</v>
      </c>
      <c r="D28" s="5"/>
    </row>
    <row r="29" spans="2:3" ht="12.75">
      <c r="B29" s="2"/>
      <c r="C29" s="2"/>
    </row>
  </sheetData>
  <printOptions gridLines="1" horizontalCentered="1"/>
  <pageMargins left="0.5" right="0.5" top="1" bottom="1" header="0.5" footer="0.5"/>
  <pageSetup horizontalDpi="200" verticalDpi="200" orientation="landscape" r:id="rId2"/>
  <headerFooter alignWithMargins="0">
    <oddHeader>&amp;C&amp;A</oddHeader>
    <oddFooter>&amp;CPage &amp;P&amp;RBank of America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cols>
    <col min="1" max="1" width="24.28125" style="3" customWidth="1"/>
    <col min="2" max="3" width="22.00390625" style="0" customWidth="1"/>
  </cols>
  <sheetData>
    <row r="1" spans="1:3" s="11" customFormat="1" ht="13.5" thickBot="1">
      <c r="A1" s="9" t="s">
        <v>31</v>
      </c>
      <c r="B1" s="10">
        <v>2003</v>
      </c>
      <c r="C1" s="10">
        <v>2004</v>
      </c>
    </row>
    <row r="2" ht="13.5" thickTop="1">
      <c r="A2" s="12" t="s">
        <v>24</v>
      </c>
    </row>
    <row r="3" spans="1:3" ht="12.75">
      <c r="A3" s="3" t="s">
        <v>33</v>
      </c>
      <c r="B3" s="2">
        <v>103682000</v>
      </c>
      <c r="C3" s="2">
        <v>134884000</v>
      </c>
    </row>
    <row r="4" spans="1:3" ht="12.75">
      <c r="A4" s="3" t="s">
        <v>34</v>
      </c>
      <c r="B4" s="2">
        <v>76492000</v>
      </c>
      <c r="C4" s="2">
        <v>91360000</v>
      </c>
    </row>
    <row r="5" spans="1:3" ht="12.75">
      <c r="A5" s="3" t="s">
        <v>43</v>
      </c>
      <c r="B5" s="1">
        <f>+B4+B3</f>
        <v>180174000</v>
      </c>
      <c r="C5" s="1">
        <f>+C4+C3</f>
        <v>226244000</v>
      </c>
    </row>
    <row r="6" spans="1:3" ht="12.75">
      <c r="A6" s="3" t="s">
        <v>23</v>
      </c>
      <c r="B6" s="2">
        <v>472809000</v>
      </c>
      <c r="C6" s="2">
        <v>741001000</v>
      </c>
    </row>
    <row r="7" spans="1:3" ht="12.75">
      <c r="A7" s="3" t="s">
        <v>42</v>
      </c>
      <c r="B7" s="2">
        <v>6036000</v>
      </c>
      <c r="C7" s="2">
        <v>7517000</v>
      </c>
    </row>
    <row r="8" spans="1:3" ht="12.75">
      <c r="A8" s="3" t="s">
        <v>22</v>
      </c>
      <c r="B8" s="2">
        <v>11455000</v>
      </c>
      <c r="C8" s="2">
        <v>45262000</v>
      </c>
    </row>
    <row r="9" spans="1:3" ht="12.75">
      <c r="A9" s="3" t="s">
        <v>21</v>
      </c>
      <c r="B9" s="2">
        <v>908000</v>
      </c>
      <c r="C9" s="2">
        <v>3887000</v>
      </c>
    </row>
    <row r="10" spans="1:3" ht="12.75">
      <c r="A10" s="3" t="s">
        <v>20</v>
      </c>
      <c r="B10" s="2">
        <v>65063000</v>
      </c>
      <c r="C10" s="2">
        <v>86546000</v>
      </c>
    </row>
    <row r="11" spans="1:3" ht="12.75">
      <c r="A11" s="3" t="s">
        <v>19</v>
      </c>
      <c r="B11" s="1">
        <f>SUM(B5:B10)</f>
        <v>736445000</v>
      </c>
      <c r="C11" s="1">
        <f>SUM(C5:C10)</f>
        <v>1110457000</v>
      </c>
    </row>
    <row r="12" spans="1:3" ht="12.75">
      <c r="A12" s="3" t="s">
        <v>16</v>
      </c>
      <c r="B12" s="1">
        <v>35617000</v>
      </c>
      <c r="C12" s="1">
        <v>50496000</v>
      </c>
    </row>
    <row r="14" ht="12.75">
      <c r="A14" s="12" t="s">
        <v>30</v>
      </c>
    </row>
    <row r="15" spans="1:3" ht="12.75">
      <c r="A15" s="3" t="s">
        <v>35</v>
      </c>
      <c r="B15" s="2">
        <v>27115000</v>
      </c>
      <c r="C15" s="2">
        <v>41243000</v>
      </c>
    </row>
    <row r="16" spans="1:3" ht="12.75">
      <c r="A16" s="3" t="s">
        <v>41</v>
      </c>
      <c r="B16" s="2">
        <v>120524000</v>
      </c>
      <c r="C16" s="2">
        <v>198339000</v>
      </c>
    </row>
    <row r="17" spans="1:3" ht="12.75">
      <c r="A17" s="3" t="s">
        <v>36</v>
      </c>
      <c r="B17" s="2">
        <v>414113000</v>
      </c>
      <c r="C17" s="2">
        <v>618570000</v>
      </c>
    </row>
    <row r="18" spans="1:3" ht="12.75">
      <c r="A18" s="3" t="s">
        <v>18</v>
      </c>
      <c r="B18" s="1">
        <f>+B17+B16+B15</f>
        <v>561752000</v>
      </c>
      <c r="C18" s="1">
        <f>+C17+C16+C15</f>
        <v>858152000</v>
      </c>
    </row>
    <row r="19" spans="1:3" ht="12.75">
      <c r="A19" s="3" t="s">
        <v>29</v>
      </c>
      <c r="B19" s="2">
        <v>99869000</v>
      </c>
      <c r="C19" s="2">
        <v>116006000</v>
      </c>
    </row>
    <row r="20" spans="1:3" ht="12.75">
      <c r="A20" s="3" t="s">
        <v>28</v>
      </c>
      <c r="B20" s="2">
        <v>570644</v>
      </c>
      <c r="C20" s="2">
        <v>834136</v>
      </c>
    </row>
    <row r="21" spans="1:3" ht="12.75">
      <c r="A21" s="3" t="s">
        <v>17</v>
      </c>
      <c r="B21" s="1">
        <f>SUM(B18:B20)</f>
        <v>662191644</v>
      </c>
      <c r="C21" s="1">
        <f>SUM(C18:C20)</f>
        <v>974992136</v>
      </c>
    </row>
    <row r="22" spans="2:3" ht="12.75">
      <c r="B22" s="2"/>
      <c r="C22" s="2"/>
    </row>
    <row r="23" ht="12.75">
      <c r="A23" s="12" t="s">
        <v>27</v>
      </c>
    </row>
    <row r="24" spans="1:3" ht="12.75">
      <c r="A24" s="3" t="s">
        <v>37</v>
      </c>
      <c r="B24" s="2">
        <v>54000</v>
      </c>
      <c r="C24" s="2">
        <v>271000</v>
      </c>
    </row>
    <row r="25" spans="1:3" ht="12.75">
      <c r="A25" s="3" t="s">
        <v>38</v>
      </c>
      <c r="B25" s="2">
        <v>14000</v>
      </c>
      <c r="C25" s="2">
        <v>44236000</v>
      </c>
    </row>
    <row r="26" spans="1:3" ht="12.75">
      <c r="A26" s="3" t="s">
        <v>40</v>
      </c>
      <c r="B26" s="2">
        <v>-2301000</v>
      </c>
      <c r="C26" s="2">
        <v>-2868000</v>
      </c>
    </row>
    <row r="27" spans="1:3" ht="12.75">
      <c r="A27" s="3" t="s">
        <v>39</v>
      </c>
      <c r="B27" s="2">
        <v>50213000</v>
      </c>
      <c r="C27" s="2">
        <v>58006000</v>
      </c>
    </row>
    <row r="28" spans="1:3" ht="12.75">
      <c r="A28" s="3" t="s">
        <v>26</v>
      </c>
      <c r="B28" s="13">
        <v>47980000</v>
      </c>
      <c r="C28" s="13">
        <v>99645000</v>
      </c>
    </row>
    <row r="29" spans="1:3" s="8" customFormat="1" ht="12.75">
      <c r="A29" s="6" t="s">
        <v>45</v>
      </c>
      <c r="B29" s="16">
        <f>+B19/B28</f>
        <v>2.081471446436015</v>
      </c>
      <c r="C29" s="16">
        <f>+C19/C28</f>
        <v>1.16419288474083</v>
      </c>
    </row>
    <row r="30" spans="2:3" ht="12.75">
      <c r="B30" s="13"/>
      <c r="C30" s="13"/>
    </row>
    <row r="31" spans="1:3" ht="12.75">
      <c r="A31" s="3" t="s">
        <v>25</v>
      </c>
      <c r="B31" s="14">
        <v>2882.3</v>
      </c>
      <c r="C31" s="14">
        <v>4046.5</v>
      </c>
    </row>
  </sheetData>
  <printOptions horizontalCentered="1"/>
  <pageMargins left="0.75" right="0.75" top="1" bottom="1" header="0.5" footer="0.5"/>
  <pageSetup orientation="portrait" r:id="rId1"/>
  <headerFooter alignWithMargins="0">
    <oddHeader>&amp;C&amp;A</oddHeader>
    <oddFooter>&amp;CPage &amp;P&amp;RBank of America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America</dc:title>
  <dc:subject/>
  <dc:creator>Paul Miesing</dc:creator>
  <cp:keywords/>
  <dc:description/>
  <cp:lastModifiedBy>Business</cp:lastModifiedBy>
  <cp:lastPrinted>2006-04-05T21:12:46Z</cp:lastPrinted>
  <dcterms:created xsi:type="dcterms:W3CDTF">1998-01-21T15:35:10Z</dcterms:created>
  <dcterms:modified xsi:type="dcterms:W3CDTF">2006-04-05T21:12:50Z</dcterms:modified>
  <cp:category/>
  <cp:version/>
  <cp:contentType/>
  <cp:contentStatus/>
</cp:coreProperties>
</file>